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7440" activeTab="3"/>
  </bookViews>
  <sheets>
    <sheet name="pon.2004" sheetId="1" r:id="rId1"/>
    <sheet name="GRAFICO 1" sheetId="2" r:id="rId2"/>
    <sheet name="GRAFICO 2" sheetId="3" r:id="rId3"/>
    <sheet name="tabella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<sst xmlns="http://schemas.openxmlformats.org/spreadsheetml/2006/main" count="21" uniqueCount="21">
  <si>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>COSTO PONDERALE DEL GASOLIO (</t>
    </r>
    <r>
      <rPr>
        <b/>
        <sz val="12"/>
        <rFont val="Arial"/>
        <family val="2"/>
      </rPr>
      <t>€</t>
    </r>
    <r>
      <rPr>
        <b/>
        <sz val="12"/>
        <rFont val="Lucida Sans"/>
        <family val="2"/>
      </rPr>
      <t xml:space="preserve"> x lt.)</t>
    </r>
  </si>
  <si>
    <t>(A)</t>
  </si>
  <si>
    <t>(B)</t>
  </si>
  <si>
    <t>(C)</t>
  </si>
  <si>
    <t>(D)</t>
  </si>
  <si>
    <t>(E)</t>
  </si>
  <si>
    <t>(F)</t>
  </si>
  <si>
    <t>Dal</t>
  </si>
  <si>
    <t>Al</t>
  </si>
  <si>
    <t>€. x lt.</t>
  </si>
  <si>
    <t>gg.</t>
  </si>
  <si>
    <t xml:space="preserve"> Progressivo</t>
  </si>
  <si>
    <t>gg.x€.lt</t>
  </si>
  <si>
    <t>Progressivo</t>
  </si>
  <si>
    <t>Ponderale</t>
  </si>
  <si>
    <t xml:space="preserve">differenza </t>
  </si>
  <si>
    <t>AUMENTO ASSOLUTO</t>
  </si>
  <si>
    <t>AUMENTO PONDERALE</t>
  </si>
  <si>
    <t>VARIAZIONE DEL COSTO DEL GASOLIO</t>
  </si>
  <si>
    <t>2004/05/06</t>
  </si>
  <si>
    <t>dal 01.01.2004 al 31.12.2006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</si>
</sst>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:mm:yy"/>
    <numFmt numFmtId="171" formatCode="0;[Red]0"/>
    <numFmt numFmtId="172" formatCode="0.000"/>
    <numFmt numFmtId="173" formatCode="#,##0.000"/>
    <numFmt numFmtId="174" formatCode="0.0%"/>
    <numFmt numFmtId="175" formatCode="_-* #,##0.0_-;\-* #,##0.0_-;_-* &quot;-&quot;_-;_-@_-"/>
    <numFmt numFmtId="176" formatCode="[$-410]dddd\ d\ mmmm\ yyyy"/>
    <numFmt numFmtId="177" formatCode="B2dd/mm/yyyy"/>
    <numFmt numFmtId="178" formatCode="mmm\-yyyy"/>
  </numFmts>
  <fonts count="15">
    <font>
      <sz val="10"/>
      <name val="Arial"/>
      <family val="0"/>
    </font>
    <font>
      <b/>
      <sz val="12"/>
      <name val="Lucida Sans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.5"/>
      <name val="Comic Sans MS"/>
      <family val="4"/>
    </font>
    <font>
      <sz val="19.25"/>
      <name val="Comic Sans MS"/>
      <family val="4"/>
    </font>
    <font>
      <sz val="11.75"/>
      <name val="Comic Sans MS"/>
      <family val="4"/>
    </font>
    <font>
      <sz val="10"/>
      <name val="Comic Sans MS"/>
      <family val="4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1" fontId="0" fillId="0" borderId="1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1" fontId="0" fillId="0" borderId="3" xfId="0" applyNumberFormat="1" applyBorder="1" applyAlignment="1">
      <alignment horizontal="center"/>
    </xf>
    <xf numFmtId="173" fontId="0" fillId="0" borderId="3" xfId="18" applyNumberFormat="1" applyBorder="1" applyAlignment="1">
      <alignment horizontal="center"/>
    </xf>
    <xf numFmtId="173" fontId="0" fillId="0" borderId="4" xfId="18" applyNumberFormat="1" applyBorder="1" applyAlignment="1">
      <alignment horizontal="center"/>
    </xf>
    <xf numFmtId="170" fontId="0" fillId="0" borderId="3" xfId="0" applyNumberFormat="1" applyBorder="1" applyAlignment="1">
      <alignment/>
    </xf>
    <xf numFmtId="172" fontId="0" fillId="0" borderId="3" xfId="18" applyNumberFormat="1" applyBorder="1" applyAlignment="1">
      <alignment horizontal="center"/>
    </xf>
    <xf numFmtId="173" fontId="0" fillId="0" borderId="2" xfId="18" applyNumberFormat="1" applyBorder="1" applyAlignment="1">
      <alignment horizontal="center"/>
    </xf>
    <xf numFmtId="170" fontId="0" fillId="0" borderId="1" xfId="0" applyNumberFormat="1" applyBorder="1" applyAlignment="1">
      <alignment/>
    </xf>
    <xf numFmtId="172" fontId="0" fillId="0" borderId="1" xfId="18" applyNumberFormat="1" applyBorder="1" applyAlignment="1">
      <alignment horizontal="center"/>
    </xf>
    <xf numFmtId="170" fontId="0" fillId="0" borderId="5" xfId="0" applyNumberFormat="1" applyBorder="1" applyAlignment="1">
      <alignment/>
    </xf>
    <xf numFmtId="170" fontId="0" fillId="0" borderId="4" xfId="0" applyNumberFormat="1" applyBorder="1" applyAlignment="1">
      <alignment/>
    </xf>
    <xf numFmtId="172" fontId="0" fillId="0" borderId="6" xfId="18" applyNumberFormat="1" applyBorder="1" applyAlignment="1">
      <alignment horizontal="center"/>
    </xf>
    <xf numFmtId="172" fontId="0" fillId="0" borderId="3" xfId="18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6" fillId="2" borderId="7" xfId="0" applyFont="1" applyFill="1" applyBorder="1" applyAlignment="1">
      <alignment horizontal="left"/>
    </xf>
    <xf numFmtId="9" fontId="7" fillId="0" borderId="0" xfId="0" applyNumberFormat="1" applyFont="1" applyBorder="1" applyAlignment="1">
      <alignment horizontal="center"/>
    </xf>
    <xf numFmtId="14" fontId="6" fillId="3" borderId="8" xfId="0" applyNumberFormat="1" applyFont="1" applyFill="1" applyBorder="1" applyAlignment="1">
      <alignment horizontal="center"/>
    </xf>
    <xf numFmtId="10" fontId="6" fillId="3" borderId="8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10" fontId="6" fillId="0" borderId="3" xfId="19" applyNumberFormat="1" applyFont="1" applyBorder="1" applyAlignment="1">
      <alignment horizontal="center"/>
    </xf>
    <xf numFmtId="10" fontId="0" fillId="0" borderId="0" xfId="19" applyNumberFormat="1" applyAlignment="1">
      <alignment/>
    </xf>
    <xf numFmtId="0" fontId="12" fillId="3" borderId="3" xfId="0" applyFont="1" applyFill="1" applyBorder="1" applyAlignment="1">
      <alignment/>
    </xf>
    <xf numFmtId="170" fontId="0" fillId="0" borderId="3" xfId="0" applyNumberFormat="1" applyFont="1" applyFill="1" applyBorder="1" applyAlignment="1">
      <alignment/>
    </xf>
    <xf numFmtId="170" fontId="0" fillId="0" borderId="2" xfId="0" applyNumberFormat="1" applyBorder="1" applyAlignment="1">
      <alignment/>
    </xf>
    <xf numFmtId="170" fontId="0" fillId="4" borderId="3" xfId="0" applyNumberFormat="1" applyFont="1" applyFill="1" applyBorder="1" applyAlignment="1">
      <alignment/>
    </xf>
    <xf numFmtId="173" fontId="0" fillId="4" borderId="2" xfId="18" applyNumberFormat="1" applyFont="1" applyFill="1" applyBorder="1" applyAlignment="1">
      <alignment horizontal="center"/>
    </xf>
    <xf numFmtId="173" fontId="0" fillId="4" borderId="3" xfId="18" applyNumberFormat="1" applyFont="1" applyFill="1" applyBorder="1" applyAlignment="1">
      <alignment horizontal="center"/>
    </xf>
    <xf numFmtId="173" fontId="0" fillId="4" borderId="1" xfId="18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2" fontId="0" fillId="0" borderId="9" xfId="18" applyNumberFormat="1" applyFont="1" applyFill="1" applyBorder="1" applyAlignment="1">
      <alignment horizontal="center"/>
    </xf>
    <xf numFmtId="172" fontId="0" fillId="0" borderId="6" xfId="18" applyNumberFormat="1" applyFont="1" applyFill="1" applyBorder="1" applyAlignment="1">
      <alignment horizontal="center"/>
    </xf>
    <xf numFmtId="170" fontId="0" fillId="4" borderId="1" xfId="0" applyNumberFormat="1" applyFont="1" applyFill="1" applyBorder="1" applyAlignment="1">
      <alignment/>
    </xf>
    <xf numFmtId="0" fontId="7" fillId="2" borderId="10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72" fontId="6" fillId="0" borderId="3" xfId="0" applyNumberFormat="1" applyFont="1" applyBorder="1" applyAlignment="1">
      <alignment horizontal="center"/>
    </xf>
    <xf numFmtId="170" fontId="0" fillId="0" borderId="12" xfId="0" applyNumberFormat="1" applyBorder="1" applyAlignment="1">
      <alignment/>
    </xf>
    <xf numFmtId="172" fontId="0" fillId="0" borderId="13" xfId="18" applyNumberFormat="1" applyFont="1" applyFill="1" applyBorder="1" applyAlignment="1">
      <alignment horizontal="center"/>
    </xf>
    <xf numFmtId="173" fontId="0" fillId="0" borderId="1" xfId="18" applyNumberFormat="1" applyBorder="1" applyAlignment="1">
      <alignment horizontal="center"/>
    </xf>
    <xf numFmtId="173" fontId="0" fillId="0" borderId="12" xfId="18" applyNumberFormat="1" applyBorder="1" applyAlignment="1">
      <alignment horizontal="center"/>
    </xf>
    <xf numFmtId="170" fontId="0" fillId="4" borderId="9" xfId="0" applyNumberFormat="1" applyFont="1" applyFill="1" applyBorder="1" applyAlignment="1">
      <alignment/>
    </xf>
    <xf numFmtId="170" fontId="3" fillId="5" borderId="14" xfId="0" applyNumberFormat="1" applyFont="1" applyFill="1" applyBorder="1" applyAlignment="1">
      <alignment/>
    </xf>
    <xf numFmtId="173" fontId="3" fillId="5" borderId="14" xfId="18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71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70" fontId="3" fillId="2" borderId="9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/>
    </xf>
    <xf numFmtId="171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70" fontId="0" fillId="2" borderId="15" xfId="0" applyNumberFormat="1" applyFill="1" applyBorder="1" applyAlignment="1">
      <alignment horizontal="center"/>
    </xf>
    <xf numFmtId="170" fontId="0" fillId="0" borderId="16" xfId="0" applyNumberFormat="1" applyBorder="1" applyAlignment="1">
      <alignment/>
    </xf>
    <xf numFmtId="171" fontId="0" fillId="0" borderId="2" xfId="0" applyNumberFormat="1" applyBorder="1" applyAlignment="1">
      <alignment horizontal="center"/>
    </xf>
    <xf numFmtId="173" fontId="0" fillId="0" borderId="17" xfId="18" applyNumberFormat="1" applyBorder="1" applyAlignment="1">
      <alignment horizontal="center"/>
    </xf>
    <xf numFmtId="170" fontId="0" fillId="2" borderId="18" xfId="0" applyNumberFormat="1" applyFill="1" applyBorder="1" applyAlignment="1">
      <alignment horizontal="center"/>
    </xf>
    <xf numFmtId="170" fontId="0" fillId="2" borderId="19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NumberFormat="1" applyFill="1" applyBorder="1" applyAlignment="1">
      <alignment horizontal="center"/>
    </xf>
    <xf numFmtId="170" fontId="3" fillId="2" borderId="22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/>
    </xf>
    <xf numFmtId="170" fontId="3" fillId="2" borderId="24" xfId="0" applyNumberFormat="1" applyFont="1" applyFill="1" applyBorder="1" applyAlignment="1">
      <alignment horizontal="center" vertical="center"/>
    </xf>
    <xf numFmtId="170" fontId="3" fillId="2" borderId="25" xfId="0" applyNumberFormat="1" applyFont="1" applyFill="1" applyBorder="1" applyAlignment="1">
      <alignment horizontal="center" vertical="center"/>
    </xf>
    <xf numFmtId="3" fontId="0" fillId="2" borderId="25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73" fontId="3" fillId="2" borderId="27" xfId="18" applyNumberFormat="1" applyFont="1" applyFill="1" applyBorder="1" applyAlignment="1">
      <alignment horizontal="center"/>
    </xf>
    <xf numFmtId="49" fontId="6" fillId="2" borderId="14" xfId="0" applyNumberFormat="1" applyFont="1" applyFill="1" applyBorder="1" applyAlignment="1">
      <alignment horizontal="center"/>
    </xf>
    <xf numFmtId="170" fontId="3" fillId="5" borderId="27" xfId="0" applyNumberFormat="1" applyFont="1" applyFill="1" applyBorder="1" applyAlignment="1">
      <alignment/>
    </xf>
    <xf numFmtId="170" fontId="1" fillId="2" borderId="28" xfId="0" applyNumberFormat="1" applyFont="1" applyFill="1" applyBorder="1" applyAlignment="1">
      <alignment horizontal="center"/>
    </xf>
    <xf numFmtId="170" fontId="1" fillId="2" borderId="29" xfId="0" applyNumberFormat="1" applyFont="1" applyFill="1" applyBorder="1" applyAlignment="1">
      <alignment horizontal="center"/>
    </xf>
    <xf numFmtId="170" fontId="1" fillId="2" borderId="30" xfId="0" applyNumberFormat="1" applyFont="1" applyFill="1" applyBorder="1" applyAlignment="1">
      <alignment horizontal="center"/>
    </xf>
    <xf numFmtId="170" fontId="1" fillId="2" borderId="31" xfId="0" applyNumberFormat="1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center"/>
    </xf>
    <xf numFmtId="170" fontId="1" fillId="2" borderId="3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5"/>
          <c:w val="0.98675"/>
          <c:h val="0.844"/>
        </c:manualLayout>
      </c:layout>
      <c:lineChart>
        <c:grouping val="standard"/>
        <c:varyColors val="0"/>
        <c:ser>
          <c:idx val="0"/>
          <c:order val="0"/>
          <c:tx>
            <c:v>ASSOLUTO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'pon.2004'!$A$7:$A$106</c:f>
              <c:strCache>
                <c:ptCount val="100"/>
                <c:pt idx="0">
                  <c:v>37987</c:v>
                </c:pt>
                <c:pt idx="1">
                  <c:v>37994</c:v>
                </c:pt>
                <c:pt idx="2">
                  <c:v>37996</c:v>
                </c:pt>
                <c:pt idx="3">
                  <c:v>38008</c:v>
                </c:pt>
                <c:pt idx="4">
                  <c:v>38019</c:v>
                </c:pt>
                <c:pt idx="5">
                  <c:v>38023</c:v>
                </c:pt>
                <c:pt idx="6">
                  <c:v>38028</c:v>
                </c:pt>
                <c:pt idx="7">
                  <c:v>38037</c:v>
                </c:pt>
                <c:pt idx="8">
                  <c:v>38044</c:v>
                </c:pt>
                <c:pt idx="9">
                  <c:v>38048</c:v>
                </c:pt>
                <c:pt idx="10">
                  <c:v>38050</c:v>
                </c:pt>
                <c:pt idx="11">
                  <c:v>38058</c:v>
                </c:pt>
                <c:pt idx="12">
                  <c:v>38065</c:v>
                </c:pt>
                <c:pt idx="13">
                  <c:v>38083</c:v>
                </c:pt>
                <c:pt idx="14">
                  <c:v>38086</c:v>
                </c:pt>
                <c:pt idx="15">
                  <c:v>38087</c:v>
                </c:pt>
                <c:pt idx="16">
                  <c:v>38094</c:v>
                </c:pt>
                <c:pt idx="17">
                  <c:v>38098</c:v>
                </c:pt>
                <c:pt idx="18">
                  <c:v>38101</c:v>
                </c:pt>
                <c:pt idx="19">
                  <c:v>38106</c:v>
                </c:pt>
                <c:pt idx="20">
                  <c:v>38108</c:v>
                </c:pt>
                <c:pt idx="21">
                  <c:v>38112</c:v>
                </c:pt>
                <c:pt idx="22">
                  <c:v>38114</c:v>
                </c:pt>
                <c:pt idx="23">
                  <c:v>38115</c:v>
                </c:pt>
                <c:pt idx="24">
                  <c:v>38118</c:v>
                </c:pt>
                <c:pt idx="25">
                  <c:v>38119</c:v>
                </c:pt>
                <c:pt idx="26">
                  <c:v>38120</c:v>
                </c:pt>
                <c:pt idx="27">
                  <c:v>38121</c:v>
                </c:pt>
                <c:pt idx="28">
                  <c:v>38122</c:v>
                </c:pt>
                <c:pt idx="29">
                  <c:v>38125</c:v>
                </c:pt>
                <c:pt idx="30">
                  <c:v>38126</c:v>
                </c:pt>
                <c:pt idx="31">
                  <c:v>38127</c:v>
                </c:pt>
                <c:pt idx="32">
                  <c:v>38128</c:v>
                </c:pt>
                <c:pt idx="33">
                  <c:v>38132</c:v>
                </c:pt>
                <c:pt idx="34">
                  <c:v>38134</c:v>
                </c:pt>
                <c:pt idx="35">
                  <c:v>38143</c:v>
                </c:pt>
                <c:pt idx="36">
                  <c:v>38147</c:v>
                </c:pt>
                <c:pt idx="37">
                  <c:v>38149</c:v>
                </c:pt>
                <c:pt idx="38">
                  <c:v>38164</c:v>
                </c:pt>
                <c:pt idx="39">
                  <c:v>38177</c:v>
                </c:pt>
                <c:pt idx="40">
                  <c:v>38183</c:v>
                </c:pt>
                <c:pt idx="41">
                  <c:v>38185</c:v>
                </c:pt>
                <c:pt idx="42">
                  <c:v>38190</c:v>
                </c:pt>
                <c:pt idx="43">
                  <c:v>38195</c:v>
                </c:pt>
                <c:pt idx="44">
                  <c:v>38196</c:v>
                </c:pt>
                <c:pt idx="45">
                  <c:v>38197</c:v>
                </c:pt>
                <c:pt idx="46">
                  <c:v>38198</c:v>
                </c:pt>
                <c:pt idx="47">
                  <c:v>38202</c:v>
                </c:pt>
                <c:pt idx="48">
                  <c:v>38203</c:v>
                </c:pt>
                <c:pt idx="49">
                  <c:v>38204</c:v>
                </c:pt>
                <c:pt idx="50">
                  <c:v>38211</c:v>
                </c:pt>
                <c:pt idx="51">
                  <c:v>38217</c:v>
                </c:pt>
                <c:pt idx="52">
                  <c:v>38220</c:v>
                </c:pt>
                <c:pt idx="53">
                  <c:v>38223</c:v>
                </c:pt>
                <c:pt idx="54">
                  <c:v>38224</c:v>
                </c:pt>
                <c:pt idx="55">
                  <c:v>38239</c:v>
                </c:pt>
                <c:pt idx="56">
                  <c:v>38244</c:v>
                </c:pt>
                <c:pt idx="57">
                  <c:v>38246</c:v>
                </c:pt>
                <c:pt idx="58">
                  <c:v>38251</c:v>
                </c:pt>
                <c:pt idx="59">
                  <c:v>38253</c:v>
                </c:pt>
                <c:pt idx="60">
                  <c:v>38254</c:v>
                </c:pt>
                <c:pt idx="61">
                  <c:v>38259</c:v>
                </c:pt>
                <c:pt idx="62">
                  <c:v>38260</c:v>
                </c:pt>
                <c:pt idx="63">
                  <c:v>38261</c:v>
                </c:pt>
                <c:pt idx="64">
                  <c:v>38262</c:v>
                </c:pt>
                <c:pt idx="65">
                  <c:v>38265</c:v>
                </c:pt>
                <c:pt idx="66">
                  <c:v>38266</c:v>
                </c:pt>
                <c:pt idx="67">
                  <c:v>38324</c:v>
                </c:pt>
                <c:pt idx="68">
                  <c:v>38356</c:v>
                </c:pt>
                <c:pt idx="69">
                  <c:v>38380</c:v>
                </c:pt>
                <c:pt idx="70">
                  <c:v>38416</c:v>
                </c:pt>
                <c:pt idx="71">
                  <c:v>38447</c:v>
                </c:pt>
                <c:pt idx="72">
                  <c:v>38469</c:v>
                </c:pt>
                <c:pt idx="73">
                  <c:v>38476</c:v>
                </c:pt>
                <c:pt idx="74">
                  <c:v>38486</c:v>
                </c:pt>
                <c:pt idx="75">
                  <c:v>38509</c:v>
                </c:pt>
                <c:pt idx="76">
                  <c:v>38530</c:v>
                </c:pt>
                <c:pt idx="77">
                  <c:v>38575</c:v>
                </c:pt>
                <c:pt idx="78">
                  <c:v>38601</c:v>
                </c:pt>
                <c:pt idx="79">
                  <c:v>38609</c:v>
                </c:pt>
                <c:pt idx="80">
                  <c:v>38625</c:v>
                </c:pt>
                <c:pt idx="81">
                  <c:v>38643</c:v>
                </c:pt>
                <c:pt idx="82">
                  <c:v>38650</c:v>
                </c:pt>
                <c:pt idx="83">
                  <c:v>38664</c:v>
                </c:pt>
                <c:pt idx="84">
                  <c:v>38671</c:v>
                </c:pt>
                <c:pt idx="85">
                  <c:v>38686</c:v>
                </c:pt>
                <c:pt idx="86">
                  <c:v>38696</c:v>
                </c:pt>
                <c:pt idx="87">
                  <c:v>38708</c:v>
                </c:pt>
                <c:pt idx="88">
                  <c:v>38722</c:v>
                </c:pt>
                <c:pt idx="89">
                  <c:v>38731</c:v>
                </c:pt>
                <c:pt idx="90">
                  <c:v>38776</c:v>
                </c:pt>
                <c:pt idx="91">
                  <c:v>38818</c:v>
                </c:pt>
                <c:pt idx="92">
                  <c:v>38826</c:v>
                </c:pt>
                <c:pt idx="93">
                  <c:v>38847</c:v>
                </c:pt>
                <c:pt idx="94">
                  <c:v>38906</c:v>
                </c:pt>
                <c:pt idx="95">
                  <c:v>38960</c:v>
                </c:pt>
                <c:pt idx="96">
                  <c:v>38967</c:v>
                </c:pt>
                <c:pt idx="97">
                  <c:v>38974</c:v>
                </c:pt>
                <c:pt idx="98">
                  <c:v>38981</c:v>
                </c:pt>
                <c:pt idx="99">
                  <c:v>38995</c:v>
                </c:pt>
              </c:strCache>
            </c:strRef>
          </c:cat>
          <c:val>
            <c:numRef>
              <c:f>'pon.2004'!$C$7:$C$106</c:f>
              <c:numCache>
                <c:ptCount val="100"/>
                <c:pt idx="0">
                  <c:v>0.883</c:v>
                </c:pt>
                <c:pt idx="1">
                  <c:v>0.887</c:v>
                </c:pt>
                <c:pt idx="2">
                  <c:v>0.89</c:v>
                </c:pt>
                <c:pt idx="3">
                  <c:v>0.893</c:v>
                </c:pt>
                <c:pt idx="4">
                  <c:v>0.888</c:v>
                </c:pt>
                <c:pt idx="5">
                  <c:v>0.884</c:v>
                </c:pt>
                <c:pt idx="6">
                  <c:v>0.88</c:v>
                </c:pt>
                <c:pt idx="7">
                  <c:v>0.884</c:v>
                </c:pt>
                <c:pt idx="8">
                  <c:v>0.888</c:v>
                </c:pt>
                <c:pt idx="9">
                  <c:v>0.893</c:v>
                </c:pt>
                <c:pt idx="10">
                  <c:v>0.901</c:v>
                </c:pt>
                <c:pt idx="11">
                  <c:v>0.898</c:v>
                </c:pt>
                <c:pt idx="12">
                  <c:v>0.911</c:v>
                </c:pt>
                <c:pt idx="13">
                  <c:v>0.905</c:v>
                </c:pt>
                <c:pt idx="14">
                  <c:v>0.913</c:v>
                </c:pt>
                <c:pt idx="15">
                  <c:v>0.91</c:v>
                </c:pt>
                <c:pt idx="16">
                  <c:v>0.913</c:v>
                </c:pt>
                <c:pt idx="17">
                  <c:v>0.916</c:v>
                </c:pt>
                <c:pt idx="18">
                  <c:v>0.919</c:v>
                </c:pt>
                <c:pt idx="19">
                  <c:v>0.922</c:v>
                </c:pt>
                <c:pt idx="20">
                  <c:v>0.924</c:v>
                </c:pt>
                <c:pt idx="21">
                  <c:v>0.926</c:v>
                </c:pt>
                <c:pt idx="22">
                  <c:v>0.93</c:v>
                </c:pt>
                <c:pt idx="23">
                  <c:v>0.932</c:v>
                </c:pt>
                <c:pt idx="24">
                  <c:v>0.937</c:v>
                </c:pt>
                <c:pt idx="25">
                  <c:v>0.939</c:v>
                </c:pt>
                <c:pt idx="26">
                  <c:v>0.94</c:v>
                </c:pt>
                <c:pt idx="27">
                  <c:v>0.942</c:v>
                </c:pt>
                <c:pt idx="28">
                  <c:v>0.944</c:v>
                </c:pt>
                <c:pt idx="29">
                  <c:v>0.945</c:v>
                </c:pt>
                <c:pt idx="30">
                  <c:v>0.947</c:v>
                </c:pt>
                <c:pt idx="31">
                  <c:v>0.948</c:v>
                </c:pt>
                <c:pt idx="32">
                  <c:v>0.95</c:v>
                </c:pt>
                <c:pt idx="33">
                  <c:v>0.953</c:v>
                </c:pt>
                <c:pt idx="34">
                  <c:v>0.956</c:v>
                </c:pt>
                <c:pt idx="35">
                  <c:v>0.951</c:v>
                </c:pt>
                <c:pt idx="36">
                  <c:v>0.947</c:v>
                </c:pt>
                <c:pt idx="37">
                  <c:v>0.945</c:v>
                </c:pt>
                <c:pt idx="38">
                  <c:v>0.947</c:v>
                </c:pt>
                <c:pt idx="39">
                  <c:v>0.948</c:v>
                </c:pt>
                <c:pt idx="40">
                  <c:v>0.949</c:v>
                </c:pt>
                <c:pt idx="41">
                  <c:v>0.95</c:v>
                </c:pt>
                <c:pt idx="42">
                  <c:v>0.951</c:v>
                </c:pt>
                <c:pt idx="43">
                  <c:v>0.952</c:v>
                </c:pt>
                <c:pt idx="44">
                  <c:v>0.956</c:v>
                </c:pt>
                <c:pt idx="45">
                  <c:v>0.957</c:v>
                </c:pt>
                <c:pt idx="46">
                  <c:v>0.959</c:v>
                </c:pt>
                <c:pt idx="47">
                  <c:v>0.961</c:v>
                </c:pt>
                <c:pt idx="48">
                  <c:v>0.963</c:v>
                </c:pt>
                <c:pt idx="49">
                  <c:v>0.967</c:v>
                </c:pt>
                <c:pt idx="50">
                  <c:v>0.97</c:v>
                </c:pt>
                <c:pt idx="51">
                  <c:v>0.973</c:v>
                </c:pt>
                <c:pt idx="52">
                  <c:v>0.976</c:v>
                </c:pt>
                <c:pt idx="53">
                  <c:v>0.977</c:v>
                </c:pt>
                <c:pt idx="54">
                  <c:v>0.979</c:v>
                </c:pt>
                <c:pt idx="55">
                  <c:v>0.982</c:v>
                </c:pt>
                <c:pt idx="56">
                  <c:v>0.984</c:v>
                </c:pt>
                <c:pt idx="57">
                  <c:v>0.986</c:v>
                </c:pt>
                <c:pt idx="58">
                  <c:v>0.99</c:v>
                </c:pt>
                <c:pt idx="59">
                  <c:v>0.992</c:v>
                </c:pt>
                <c:pt idx="60">
                  <c:v>0.997</c:v>
                </c:pt>
                <c:pt idx="61">
                  <c:v>0.999</c:v>
                </c:pt>
                <c:pt idx="62">
                  <c:v>1.001</c:v>
                </c:pt>
                <c:pt idx="63">
                  <c:v>1.002</c:v>
                </c:pt>
                <c:pt idx="64">
                  <c:v>1.004</c:v>
                </c:pt>
                <c:pt idx="65">
                  <c:v>1.007</c:v>
                </c:pt>
                <c:pt idx="66">
                  <c:v>1.008</c:v>
                </c:pt>
                <c:pt idx="67">
                  <c:v>1.033</c:v>
                </c:pt>
                <c:pt idx="68">
                  <c:v>1.018</c:v>
                </c:pt>
                <c:pt idx="69">
                  <c:v>1.038</c:v>
                </c:pt>
                <c:pt idx="70">
                  <c:v>1.088</c:v>
                </c:pt>
                <c:pt idx="71">
                  <c:v>1.138</c:v>
                </c:pt>
                <c:pt idx="72">
                  <c:v>1.108</c:v>
                </c:pt>
                <c:pt idx="73">
                  <c:v>1.088</c:v>
                </c:pt>
                <c:pt idx="74">
                  <c:v>1.068</c:v>
                </c:pt>
                <c:pt idx="75">
                  <c:v>1.118</c:v>
                </c:pt>
                <c:pt idx="76">
                  <c:v>1.148</c:v>
                </c:pt>
                <c:pt idx="77">
                  <c:v>1.173</c:v>
                </c:pt>
                <c:pt idx="78">
                  <c:v>1.223</c:v>
                </c:pt>
                <c:pt idx="79">
                  <c:v>1.193</c:v>
                </c:pt>
                <c:pt idx="80">
                  <c:v>1.233</c:v>
                </c:pt>
                <c:pt idx="81">
                  <c:v>1.223</c:v>
                </c:pt>
                <c:pt idx="82">
                  <c:v>1.183</c:v>
                </c:pt>
                <c:pt idx="83">
                  <c:v>1.153</c:v>
                </c:pt>
                <c:pt idx="84">
                  <c:v>1.133</c:v>
                </c:pt>
                <c:pt idx="85">
                  <c:v>1.123</c:v>
                </c:pt>
                <c:pt idx="86">
                  <c:v>1.143</c:v>
                </c:pt>
                <c:pt idx="87">
                  <c:v>1.133</c:v>
                </c:pt>
                <c:pt idx="88">
                  <c:v>1.173</c:v>
                </c:pt>
                <c:pt idx="89">
                  <c:v>1.153</c:v>
                </c:pt>
                <c:pt idx="90">
                  <c:v>1.183</c:v>
                </c:pt>
                <c:pt idx="91">
                  <c:v>1.193</c:v>
                </c:pt>
                <c:pt idx="92">
                  <c:v>1.223</c:v>
                </c:pt>
                <c:pt idx="93">
                  <c:v>1.213</c:v>
                </c:pt>
                <c:pt idx="94">
                  <c:v>1.223</c:v>
                </c:pt>
                <c:pt idx="95">
                  <c:v>1.203</c:v>
                </c:pt>
                <c:pt idx="96">
                  <c:v>1.193</c:v>
                </c:pt>
                <c:pt idx="97">
                  <c:v>1.173</c:v>
                </c:pt>
                <c:pt idx="98">
                  <c:v>1.143</c:v>
                </c:pt>
                <c:pt idx="99">
                  <c:v>1.133</c:v>
                </c:pt>
              </c:numCache>
            </c:numRef>
          </c:val>
          <c:smooth val="0"/>
        </c:ser>
        <c:ser>
          <c:idx val="1"/>
          <c:order val="1"/>
          <c:tx>
            <c:v>PONDERALE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'pon.2004'!$A$7:$A$106</c:f>
              <c:strCache>
                <c:ptCount val="100"/>
                <c:pt idx="0">
                  <c:v>37987</c:v>
                </c:pt>
                <c:pt idx="1">
                  <c:v>37994</c:v>
                </c:pt>
                <c:pt idx="2">
                  <c:v>37996</c:v>
                </c:pt>
                <c:pt idx="3">
                  <c:v>38008</c:v>
                </c:pt>
                <c:pt idx="4">
                  <c:v>38019</c:v>
                </c:pt>
                <c:pt idx="5">
                  <c:v>38023</c:v>
                </c:pt>
                <c:pt idx="6">
                  <c:v>38028</c:v>
                </c:pt>
                <c:pt idx="7">
                  <c:v>38037</c:v>
                </c:pt>
                <c:pt idx="8">
                  <c:v>38044</c:v>
                </c:pt>
                <c:pt idx="9">
                  <c:v>38048</c:v>
                </c:pt>
                <c:pt idx="10">
                  <c:v>38050</c:v>
                </c:pt>
                <c:pt idx="11">
                  <c:v>38058</c:v>
                </c:pt>
                <c:pt idx="12">
                  <c:v>38065</c:v>
                </c:pt>
                <c:pt idx="13">
                  <c:v>38083</c:v>
                </c:pt>
                <c:pt idx="14">
                  <c:v>38086</c:v>
                </c:pt>
                <c:pt idx="15">
                  <c:v>38087</c:v>
                </c:pt>
                <c:pt idx="16">
                  <c:v>38094</c:v>
                </c:pt>
                <c:pt idx="17">
                  <c:v>38098</c:v>
                </c:pt>
                <c:pt idx="18">
                  <c:v>38101</c:v>
                </c:pt>
                <c:pt idx="19">
                  <c:v>38106</c:v>
                </c:pt>
                <c:pt idx="20">
                  <c:v>38108</c:v>
                </c:pt>
                <c:pt idx="21">
                  <c:v>38112</c:v>
                </c:pt>
                <c:pt idx="22">
                  <c:v>38114</c:v>
                </c:pt>
                <c:pt idx="23">
                  <c:v>38115</c:v>
                </c:pt>
                <c:pt idx="24">
                  <c:v>38118</c:v>
                </c:pt>
                <c:pt idx="25">
                  <c:v>38119</c:v>
                </c:pt>
                <c:pt idx="26">
                  <c:v>38120</c:v>
                </c:pt>
                <c:pt idx="27">
                  <c:v>38121</c:v>
                </c:pt>
                <c:pt idx="28">
                  <c:v>38122</c:v>
                </c:pt>
                <c:pt idx="29">
                  <c:v>38125</c:v>
                </c:pt>
                <c:pt idx="30">
                  <c:v>38126</c:v>
                </c:pt>
                <c:pt idx="31">
                  <c:v>38127</c:v>
                </c:pt>
                <c:pt idx="32">
                  <c:v>38128</c:v>
                </c:pt>
                <c:pt idx="33">
                  <c:v>38132</c:v>
                </c:pt>
                <c:pt idx="34">
                  <c:v>38134</c:v>
                </c:pt>
                <c:pt idx="35">
                  <c:v>38143</c:v>
                </c:pt>
                <c:pt idx="36">
                  <c:v>38147</c:v>
                </c:pt>
                <c:pt idx="37">
                  <c:v>38149</c:v>
                </c:pt>
                <c:pt idx="38">
                  <c:v>38164</c:v>
                </c:pt>
                <c:pt idx="39">
                  <c:v>38177</c:v>
                </c:pt>
                <c:pt idx="40">
                  <c:v>38183</c:v>
                </c:pt>
                <c:pt idx="41">
                  <c:v>38185</c:v>
                </c:pt>
                <c:pt idx="42">
                  <c:v>38190</c:v>
                </c:pt>
                <c:pt idx="43">
                  <c:v>38195</c:v>
                </c:pt>
                <c:pt idx="44">
                  <c:v>38196</c:v>
                </c:pt>
                <c:pt idx="45">
                  <c:v>38197</c:v>
                </c:pt>
                <c:pt idx="46">
                  <c:v>38198</c:v>
                </c:pt>
                <c:pt idx="47">
                  <c:v>38202</c:v>
                </c:pt>
                <c:pt idx="48">
                  <c:v>38203</c:v>
                </c:pt>
                <c:pt idx="49">
                  <c:v>38204</c:v>
                </c:pt>
                <c:pt idx="50">
                  <c:v>38211</c:v>
                </c:pt>
                <c:pt idx="51">
                  <c:v>38217</c:v>
                </c:pt>
                <c:pt idx="52">
                  <c:v>38220</c:v>
                </c:pt>
                <c:pt idx="53">
                  <c:v>38223</c:v>
                </c:pt>
                <c:pt idx="54">
                  <c:v>38224</c:v>
                </c:pt>
                <c:pt idx="55">
                  <c:v>38239</c:v>
                </c:pt>
                <c:pt idx="56">
                  <c:v>38244</c:v>
                </c:pt>
                <c:pt idx="57">
                  <c:v>38246</c:v>
                </c:pt>
                <c:pt idx="58">
                  <c:v>38251</c:v>
                </c:pt>
                <c:pt idx="59">
                  <c:v>38253</c:v>
                </c:pt>
                <c:pt idx="60">
                  <c:v>38254</c:v>
                </c:pt>
                <c:pt idx="61">
                  <c:v>38259</c:v>
                </c:pt>
                <c:pt idx="62">
                  <c:v>38260</c:v>
                </c:pt>
                <c:pt idx="63">
                  <c:v>38261</c:v>
                </c:pt>
                <c:pt idx="64">
                  <c:v>38262</c:v>
                </c:pt>
                <c:pt idx="65">
                  <c:v>38265</c:v>
                </c:pt>
                <c:pt idx="66">
                  <c:v>38266</c:v>
                </c:pt>
                <c:pt idx="67">
                  <c:v>38324</c:v>
                </c:pt>
                <c:pt idx="68">
                  <c:v>38356</c:v>
                </c:pt>
                <c:pt idx="69">
                  <c:v>38380</c:v>
                </c:pt>
                <c:pt idx="70">
                  <c:v>38416</c:v>
                </c:pt>
                <c:pt idx="71">
                  <c:v>38447</c:v>
                </c:pt>
                <c:pt idx="72">
                  <c:v>38469</c:v>
                </c:pt>
                <c:pt idx="73">
                  <c:v>38476</c:v>
                </c:pt>
                <c:pt idx="74">
                  <c:v>38486</c:v>
                </c:pt>
                <c:pt idx="75">
                  <c:v>38509</c:v>
                </c:pt>
                <c:pt idx="76">
                  <c:v>38530</c:v>
                </c:pt>
                <c:pt idx="77">
                  <c:v>38575</c:v>
                </c:pt>
                <c:pt idx="78">
                  <c:v>38601</c:v>
                </c:pt>
                <c:pt idx="79">
                  <c:v>38609</c:v>
                </c:pt>
                <c:pt idx="80">
                  <c:v>38625</c:v>
                </c:pt>
                <c:pt idx="81">
                  <c:v>38643</c:v>
                </c:pt>
                <c:pt idx="82">
                  <c:v>38650</c:v>
                </c:pt>
                <c:pt idx="83">
                  <c:v>38664</c:v>
                </c:pt>
                <c:pt idx="84">
                  <c:v>38671</c:v>
                </c:pt>
                <c:pt idx="85">
                  <c:v>38686</c:v>
                </c:pt>
                <c:pt idx="86">
                  <c:v>38696</c:v>
                </c:pt>
                <c:pt idx="87">
                  <c:v>38708</c:v>
                </c:pt>
                <c:pt idx="88">
                  <c:v>38722</c:v>
                </c:pt>
                <c:pt idx="89">
                  <c:v>38731</c:v>
                </c:pt>
                <c:pt idx="90">
                  <c:v>38776</c:v>
                </c:pt>
                <c:pt idx="91">
                  <c:v>38818</c:v>
                </c:pt>
                <c:pt idx="92">
                  <c:v>38826</c:v>
                </c:pt>
                <c:pt idx="93">
                  <c:v>38847</c:v>
                </c:pt>
                <c:pt idx="94">
                  <c:v>38906</c:v>
                </c:pt>
                <c:pt idx="95">
                  <c:v>38960</c:v>
                </c:pt>
                <c:pt idx="96">
                  <c:v>38967</c:v>
                </c:pt>
                <c:pt idx="97">
                  <c:v>38974</c:v>
                </c:pt>
                <c:pt idx="98">
                  <c:v>38981</c:v>
                </c:pt>
                <c:pt idx="99">
                  <c:v>38995</c:v>
                </c:pt>
              </c:strCache>
            </c:strRef>
          </c:cat>
          <c:val>
            <c:numRef>
              <c:f>'pon.2004'!$H$7:$H$106</c:f>
              <c:numCache>
                <c:ptCount val="100"/>
                <c:pt idx="0">
                  <c:v>0.883</c:v>
                </c:pt>
                <c:pt idx="1">
                  <c:v>0.883888888888889</c:v>
                </c:pt>
                <c:pt idx="2">
                  <c:v>0.8873809523809523</c:v>
                </c:pt>
                <c:pt idx="3">
                  <c:v>0.8893125</c:v>
                </c:pt>
                <c:pt idx="4">
                  <c:v>0.8891666666666667</c:v>
                </c:pt>
                <c:pt idx="5">
                  <c:v>0.8885365853658537</c:v>
                </c:pt>
                <c:pt idx="6">
                  <c:v>0.887</c:v>
                </c:pt>
                <c:pt idx="7">
                  <c:v>0.8866315789473684</c:v>
                </c:pt>
                <c:pt idx="8">
                  <c:v>0.8867213114754099</c:v>
                </c:pt>
                <c:pt idx="9">
                  <c:v>0.886920634920635</c:v>
                </c:pt>
                <c:pt idx="10">
                  <c:v>0.8885070422535212</c:v>
                </c:pt>
                <c:pt idx="11">
                  <c:v>0.8893589743589744</c:v>
                </c:pt>
                <c:pt idx="12">
                  <c:v>0.8934166666666666</c:v>
                </c:pt>
                <c:pt idx="13">
                  <c:v>0.8937676767676768</c:v>
                </c:pt>
                <c:pt idx="14">
                  <c:v>0.89396</c:v>
                </c:pt>
                <c:pt idx="15">
                  <c:v>0.8950093457943926</c:v>
                </c:pt>
                <c:pt idx="16">
                  <c:v>0.8956576576576577</c:v>
                </c:pt>
                <c:pt idx="17">
                  <c:v>0.8961929824561404</c:v>
                </c:pt>
                <c:pt idx="18">
                  <c:v>0.8971512605042018</c:v>
                </c:pt>
                <c:pt idx="19">
                  <c:v>0.8975619834710744</c:v>
                </c:pt>
                <c:pt idx="20">
                  <c:v>0.898408</c:v>
                </c:pt>
                <c:pt idx="21">
                  <c:v>0.8988425196850394</c:v>
                </c:pt>
                <c:pt idx="22">
                  <c:v>0.8990859375000001</c:v>
                </c:pt>
                <c:pt idx="23">
                  <c:v>0.8998396946564887</c:v>
                </c:pt>
                <c:pt idx="24">
                  <c:v>0.9001212121212122</c:v>
                </c:pt>
                <c:pt idx="25">
                  <c:v>0.9004135338345866</c:v>
                </c:pt>
                <c:pt idx="26">
                  <c:v>0.9007089552238806</c:v>
                </c:pt>
                <c:pt idx="27">
                  <c:v>0.9010148148148148</c:v>
                </c:pt>
                <c:pt idx="28">
                  <c:v>0.9019492753623188</c:v>
                </c:pt>
                <c:pt idx="29">
                  <c:v>0.9022589928057553</c:v>
                </c:pt>
                <c:pt idx="30">
                  <c:v>0.9025785714285713</c:v>
                </c:pt>
                <c:pt idx="31">
                  <c:v>0.902900709219858</c:v>
                </c:pt>
                <c:pt idx="32">
                  <c:v>0.9041999999999999</c:v>
                </c:pt>
                <c:pt idx="33">
                  <c:v>0.9048639455782312</c:v>
                </c:pt>
                <c:pt idx="34">
                  <c:v>0.9078141025641023</c:v>
                </c:pt>
                <c:pt idx="35">
                  <c:v>0.9088937499999998</c:v>
                </c:pt>
                <c:pt idx="36">
                  <c:v>0.9093641975308641</c:v>
                </c:pt>
                <c:pt idx="37">
                  <c:v>0.9123841807909604</c:v>
                </c:pt>
                <c:pt idx="38">
                  <c:v>0.9147526315789474</c:v>
                </c:pt>
                <c:pt idx="39">
                  <c:v>0.9157704081632653</c:v>
                </c:pt>
                <c:pt idx="40">
                  <c:v>0.9161060606060605</c:v>
                </c:pt>
                <c:pt idx="41">
                  <c:v>0.9169408866995074</c:v>
                </c:pt>
                <c:pt idx="42">
                  <c:v>0.9177596153846153</c:v>
                </c:pt>
                <c:pt idx="43">
                  <c:v>0.9179234449760765</c:v>
                </c:pt>
                <c:pt idx="44">
                  <c:v>0.9181047619047618</c:v>
                </c:pt>
                <c:pt idx="45">
                  <c:v>0.9182890995260662</c:v>
                </c:pt>
                <c:pt idx="46">
                  <c:v>0.9190465116279068</c:v>
                </c:pt>
                <c:pt idx="47">
                  <c:v>0.9192407407407407</c:v>
                </c:pt>
                <c:pt idx="48">
                  <c:v>0.919442396313364</c:v>
                </c:pt>
                <c:pt idx="49">
                  <c:v>0.9209285714285713</c:v>
                </c:pt>
                <c:pt idx="50">
                  <c:v>0.9222086956521738</c:v>
                </c:pt>
                <c:pt idx="51">
                  <c:v>0.922862660944206</c:v>
                </c:pt>
                <c:pt idx="52">
                  <c:v>0.9235381355932203</c:v>
                </c:pt>
                <c:pt idx="53">
                  <c:v>0.9237637130801687</c:v>
                </c:pt>
                <c:pt idx="54">
                  <c:v>0.9270515873015872</c:v>
                </c:pt>
                <c:pt idx="55">
                  <c:v>0.9281206225680934</c:v>
                </c:pt>
                <c:pt idx="56">
                  <c:v>0.9285521235521235</c:v>
                </c:pt>
                <c:pt idx="57">
                  <c:v>0.9296401515151514</c:v>
                </c:pt>
                <c:pt idx="58">
                  <c:v>0.9300939849624059</c:v>
                </c:pt>
                <c:pt idx="59">
                  <c:v>0.9303258426966291</c:v>
                </c:pt>
                <c:pt idx="60">
                  <c:v>0.9315514705882352</c:v>
                </c:pt>
                <c:pt idx="61">
                  <c:v>0.9317985347985347</c:v>
                </c:pt>
                <c:pt idx="62">
                  <c:v>0.9320510948905109</c:v>
                </c:pt>
                <c:pt idx="63">
                  <c:v>0.9323054545454544</c:v>
                </c:pt>
                <c:pt idx="64">
                  <c:v>0.9330791366906473</c:v>
                </c:pt>
                <c:pt idx="65">
                  <c:v>0.9333440860215052</c:v>
                </c:pt>
                <c:pt idx="66">
                  <c:v>0.9461928783382788</c:v>
                </c:pt>
                <c:pt idx="67">
                  <c:v>0.9537208672086719</c:v>
                </c:pt>
                <c:pt idx="68">
                  <c:v>0.9576463104325699</c:v>
                </c:pt>
                <c:pt idx="69">
                  <c:v>0.9643892773892773</c:v>
                </c:pt>
                <c:pt idx="70">
                  <c:v>0.9727195652173912</c:v>
                </c:pt>
                <c:pt idx="71">
                  <c:v>0.9802634854771783</c:v>
                </c:pt>
                <c:pt idx="72">
                  <c:v>0.9820920245398772</c:v>
                </c:pt>
                <c:pt idx="73">
                  <c:v>0.9842144288577153</c:v>
                </c:pt>
                <c:pt idx="74">
                  <c:v>0.9879061302681991</c:v>
                </c:pt>
                <c:pt idx="75">
                  <c:v>0.9929373848987106</c:v>
                </c:pt>
                <c:pt idx="76">
                  <c:v>1.004804421768707</c:v>
                </c:pt>
                <c:pt idx="77">
                  <c:v>1.0119267100977196</c:v>
                </c:pt>
                <c:pt idx="78">
                  <c:v>1.0146414790996783</c:v>
                </c:pt>
                <c:pt idx="79">
                  <c:v>1.0191144200626956</c:v>
                </c:pt>
                <c:pt idx="80">
                  <c:v>1.0249832317073166</c:v>
                </c:pt>
                <c:pt idx="81">
                  <c:v>1.0270739064856709</c:v>
                </c:pt>
                <c:pt idx="82">
                  <c:v>1.030298375184638</c:v>
                </c:pt>
                <c:pt idx="83">
                  <c:v>1.0315540935672514</c:v>
                </c:pt>
                <c:pt idx="84">
                  <c:v>1.03373104434907</c:v>
                </c:pt>
                <c:pt idx="85">
                  <c:v>1.034990126939351</c:v>
                </c:pt>
                <c:pt idx="86">
                  <c:v>1.036787794729542</c:v>
                </c:pt>
                <c:pt idx="87">
                  <c:v>1.038620408163265</c:v>
                </c:pt>
                <c:pt idx="88">
                  <c:v>1.045556129032258</c:v>
                </c:pt>
                <c:pt idx="89">
                  <c:v>1.05145243902439</c:v>
                </c:pt>
                <c:pt idx="90">
                  <c:v>1.0578619489559162</c:v>
                </c:pt>
                <c:pt idx="91">
                  <c:v>1.0591045977011493</c:v>
                </c:pt>
                <c:pt idx="92">
                  <c:v>1.0629674523007855</c:v>
                </c:pt>
                <c:pt idx="93">
                  <c:v>1.0722852631578945</c:v>
                </c:pt>
                <c:pt idx="94">
                  <c:v>1.080391434262948</c:v>
                </c:pt>
                <c:pt idx="95">
                  <c:v>1.0812403560830859</c:v>
                </c:pt>
                <c:pt idx="96">
                  <c:v>1.08200884086444</c:v>
                </c:pt>
                <c:pt idx="97">
                  <c:v>1.082630243902439</c:v>
                </c:pt>
                <c:pt idx="98">
                  <c:v>1.083443695861405</c:v>
                </c:pt>
                <c:pt idx="99">
                  <c:v>1.0843336483931947</c:v>
                </c:pt>
              </c:numCache>
            </c:numRef>
          </c:val>
          <c:smooth val="0"/>
        </c:ser>
        <c:marker val="1"/>
        <c:axId val="39262208"/>
        <c:axId val="522241"/>
      </c:lineChart>
      <c:catAx>
        <c:axId val="39262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2241"/>
        <c:crosses val="autoZero"/>
        <c:auto val="1"/>
        <c:lblOffset val="100"/>
        <c:noMultiLvlLbl val="0"/>
      </c:catAx>
      <c:valAx>
        <c:axId val="522241"/>
        <c:scaling>
          <c:orientation val="minMax"/>
          <c:min val="0.8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262208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4"/>
          <c:y val="0.005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25"/>
          <c:w val="0.97725"/>
          <c:h val="0.89475"/>
        </c:manualLayout>
      </c:layout>
      <c:lineChart>
        <c:grouping val="standard"/>
        <c:varyColors val="0"/>
        <c:ser>
          <c:idx val="0"/>
          <c:order val="0"/>
          <c:tx>
            <c:v>PONDERALE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'pon.2004'!$A$7:$A$105</c:f>
              <c:strCache>
                <c:ptCount val="99"/>
                <c:pt idx="0">
                  <c:v>37987</c:v>
                </c:pt>
                <c:pt idx="1">
                  <c:v>37994</c:v>
                </c:pt>
                <c:pt idx="2">
                  <c:v>37996</c:v>
                </c:pt>
                <c:pt idx="3">
                  <c:v>38008</c:v>
                </c:pt>
                <c:pt idx="4">
                  <c:v>38019</c:v>
                </c:pt>
                <c:pt idx="5">
                  <c:v>38023</c:v>
                </c:pt>
                <c:pt idx="6">
                  <c:v>38028</c:v>
                </c:pt>
                <c:pt idx="7">
                  <c:v>38037</c:v>
                </c:pt>
                <c:pt idx="8">
                  <c:v>38044</c:v>
                </c:pt>
                <c:pt idx="9">
                  <c:v>38048</c:v>
                </c:pt>
                <c:pt idx="10">
                  <c:v>38050</c:v>
                </c:pt>
                <c:pt idx="11">
                  <c:v>38058</c:v>
                </c:pt>
                <c:pt idx="12">
                  <c:v>38065</c:v>
                </c:pt>
                <c:pt idx="13">
                  <c:v>38083</c:v>
                </c:pt>
                <c:pt idx="14">
                  <c:v>38086</c:v>
                </c:pt>
                <c:pt idx="15">
                  <c:v>38087</c:v>
                </c:pt>
                <c:pt idx="16">
                  <c:v>38094</c:v>
                </c:pt>
                <c:pt idx="17">
                  <c:v>38098</c:v>
                </c:pt>
                <c:pt idx="18">
                  <c:v>38101</c:v>
                </c:pt>
                <c:pt idx="19">
                  <c:v>38106</c:v>
                </c:pt>
                <c:pt idx="20">
                  <c:v>38108</c:v>
                </c:pt>
                <c:pt idx="21">
                  <c:v>38112</c:v>
                </c:pt>
                <c:pt idx="22">
                  <c:v>38114</c:v>
                </c:pt>
                <c:pt idx="23">
                  <c:v>38115</c:v>
                </c:pt>
                <c:pt idx="24">
                  <c:v>38118</c:v>
                </c:pt>
                <c:pt idx="25">
                  <c:v>38119</c:v>
                </c:pt>
                <c:pt idx="26">
                  <c:v>38120</c:v>
                </c:pt>
                <c:pt idx="27">
                  <c:v>38121</c:v>
                </c:pt>
                <c:pt idx="28">
                  <c:v>38122</c:v>
                </c:pt>
                <c:pt idx="29">
                  <c:v>38125</c:v>
                </c:pt>
                <c:pt idx="30">
                  <c:v>38126</c:v>
                </c:pt>
                <c:pt idx="31">
                  <c:v>38127</c:v>
                </c:pt>
                <c:pt idx="32">
                  <c:v>38128</c:v>
                </c:pt>
                <c:pt idx="33">
                  <c:v>38132</c:v>
                </c:pt>
                <c:pt idx="34">
                  <c:v>38134</c:v>
                </c:pt>
                <c:pt idx="35">
                  <c:v>38143</c:v>
                </c:pt>
                <c:pt idx="36">
                  <c:v>38147</c:v>
                </c:pt>
                <c:pt idx="37">
                  <c:v>38149</c:v>
                </c:pt>
                <c:pt idx="38">
                  <c:v>38164</c:v>
                </c:pt>
                <c:pt idx="39">
                  <c:v>38177</c:v>
                </c:pt>
                <c:pt idx="40">
                  <c:v>38183</c:v>
                </c:pt>
                <c:pt idx="41">
                  <c:v>38185</c:v>
                </c:pt>
                <c:pt idx="42">
                  <c:v>38190</c:v>
                </c:pt>
                <c:pt idx="43">
                  <c:v>38195</c:v>
                </c:pt>
                <c:pt idx="44">
                  <c:v>38196</c:v>
                </c:pt>
                <c:pt idx="45">
                  <c:v>38197</c:v>
                </c:pt>
                <c:pt idx="46">
                  <c:v>38198</c:v>
                </c:pt>
                <c:pt idx="47">
                  <c:v>38202</c:v>
                </c:pt>
                <c:pt idx="48">
                  <c:v>38203</c:v>
                </c:pt>
                <c:pt idx="49">
                  <c:v>38204</c:v>
                </c:pt>
                <c:pt idx="50">
                  <c:v>38211</c:v>
                </c:pt>
                <c:pt idx="51">
                  <c:v>38217</c:v>
                </c:pt>
                <c:pt idx="52">
                  <c:v>38220</c:v>
                </c:pt>
                <c:pt idx="53">
                  <c:v>38223</c:v>
                </c:pt>
                <c:pt idx="54">
                  <c:v>38224</c:v>
                </c:pt>
                <c:pt idx="55">
                  <c:v>38239</c:v>
                </c:pt>
                <c:pt idx="56">
                  <c:v>38244</c:v>
                </c:pt>
                <c:pt idx="57">
                  <c:v>38246</c:v>
                </c:pt>
                <c:pt idx="58">
                  <c:v>38251</c:v>
                </c:pt>
                <c:pt idx="59">
                  <c:v>38253</c:v>
                </c:pt>
                <c:pt idx="60">
                  <c:v>38254</c:v>
                </c:pt>
                <c:pt idx="61">
                  <c:v>38259</c:v>
                </c:pt>
                <c:pt idx="62">
                  <c:v>38260</c:v>
                </c:pt>
                <c:pt idx="63">
                  <c:v>38261</c:v>
                </c:pt>
                <c:pt idx="64">
                  <c:v>38262</c:v>
                </c:pt>
                <c:pt idx="65">
                  <c:v>38265</c:v>
                </c:pt>
                <c:pt idx="66">
                  <c:v>38266</c:v>
                </c:pt>
                <c:pt idx="67">
                  <c:v>38324</c:v>
                </c:pt>
                <c:pt idx="68">
                  <c:v>38356</c:v>
                </c:pt>
                <c:pt idx="69">
                  <c:v>38380</c:v>
                </c:pt>
                <c:pt idx="70">
                  <c:v>38416</c:v>
                </c:pt>
                <c:pt idx="71">
                  <c:v>38447</c:v>
                </c:pt>
                <c:pt idx="72">
                  <c:v>38469</c:v>
                </c:pt>
                <c:pt idx="73">
                  <c:v>38476</c:v>
                </c:pt>
                <c:pt idx="74">
                  <c:v>38486</c:v>
                </c:pt>
                <c:pt idx="75">
                  <c:v>38509</c:v>
                </c:pt>
                <c:pt idx="76">
                  <c:v>38530</c:v>
                </c:pt>
                <c:pt idx="77">
                  <c:v>38575</c:v>
                </c:pt>
                <c:pt idx="78">
                  <c:v>38601</c:v>
                </c:pt>
                <c:pt idx="79">
                  <c:v>38609</c:v>
                </c:pt>
                <c:pt idx="80">
                  <c:v>38625</c:v>
                </c:pt>
                <c:pt idx="81">
                  <c:v>38643</c:v>
                </c:pt>
                <c:pt idx="82">
                  <c:v>38650</c:v>
                </c:pt>
                <c:pt idx="83">
                  <c:v>38664</c:v>
                </c:pt>
                <c:pt idx="84">
                  <c:v>38671</c:v>
                </c:pt>
                <c:pt idx="85">
                  <c:v>38686</c:v>
                </c:pt>
                <c:pt idx="86">
                  <c:v>38696</c:v>
                </c:pt>
                <c:pt idx="87">
                  <c:v>38708</c:v>
                </c:pt>
                <c:pt idx="88">
                  <c:v>38722</c:v>
                </c:pt>
                <c:pt idx="89">
                  <c:v>38731</c:v>
                </c:pt>
                <c:pt idx="90">
                  <c:v>38776</c:v>
                </c:pt>
                <c:pt idx="91">
                  <c:v>38818</c:v>
                </c:pt>
                <c:pt idx="92">
                  <c:v>38826</c:v>
                </c:pt>
                <c:pt idx="93">
                  <c:v>38847</c:v>
                </c:pt>
                <c:pt idx="94">
                  <c:v>38906</c:v>
                </c:pt>
                <c:pt idx="95">
                  <c:v>38960</c:v>
                </c:pt>
                <c:pt idx="96">
                  <c:v>38967</c:v>
                </c:pt>
                <c:pt idx="97">
                  <c:v>38974</c:v>
                </c:pt>
                <c:pt idx="98">
                  <c:v>38981</c:v>
                </c:pt>
              </c:strCache>
            </c:strRef>
          </c:cat>
          <c:val>
            <c:numRef>
              <c:f>'pon.2004'!$H$7:$H$105</c:f>
              <c:numCache>
                <c:ptCount val="99"/>
                <c:pt idx="0">
                  <c:v>0.883</c:v>
                </c:pt>
                <c:pt idx="1">
                  <c:v>0.883888888888889</c:v>
                </c:pt>
                <c:pt idx="2">
                  <c:v>0.8873809523809523</c:v>
                </c:pt>
                <c:pt idx="3">
                  <c:v>0.8893125</c:v>
                </c:pt>
                <c:pt idx="4">
                  <c:v>0.8891666666666667</c:v>
                </c:pt>
                <c:pt idx="5">
                  <c:v>0.8885365853658537</c:v>
                </c:pt>
                <c:pt idx="6">
                  <c:v>0.887</c:v>
                </c:pt>
                <c:pt idx="7">
                  <c:v>0.8866315789473684</c:v>
                </c:pt>
                <c:pt idx="8">
                  <c:v>0.8867213114754099</c:v>
                </c:pt>
                <c:pt idx="9">
                  <c:v>0.886920634920635</c:v>
                </c:pt>
                <c:pt idx="10">
                  <c:v>0.8885070422535212</c:v>
                </c:pt>
                <c:pt idx="11">
                  <c:v>0.8893589743589744</c:v>
                </c:pt>
                <c:pt idx="12">
                  <c:v>0.8934166666666666</c:v>
                </c:pt>
                <c:pt idx="13">
                  <c:v>0.8937676767676768</c:v>
                </c:pt>
                <c:pt idx="14">
                  <c:v>0.89396</c:v>
                </c:pt>
                <c:pt idx="15">
                  <c:v>0.8950093457943926</c:v>
                </c:pt>
                <c:pt idx="16">
                  <c:v>0.8956576576576577</c:v>
                </c:pt>
                <c:pt idx="17">
                  <c:v>0.8961929824561404</c:v>
                </c:pt>
                <c:pt idx="18">
                  <c:v>0.8971512605042018</c:v>
                </c:pt>
                <c:pt idx="19">
                  <c:v>0.8975619834710744</c:v>
                </c:pt>
                <c:pt idx="20">
                  <c:v>0.898408</c:v>
                </c:pt>
                <c:pt idx="21">
                  <c:v>0.8988425196850394</c:v>
                </c:pt>
                <c:pt idx="22">
                  <c:v>0.8990859375000001</c:v>
                </c:pt>
                <c:pt idx="23">
                  <c:v>0.8998396946564887</c:v>
                </c:pt>
                <c:pt idx="24">
                  <c:v>0.9001212121212122</c:v>
                </c:pt>
                <c:pt idx="25">
                  <c:v>0.9004135338345866</c:v>
                </c:pt>
                <c:pt idx="26">
                  <c:v>0.9007089552238806</c:v>
                </c:pt>
                <c:pt idx="27">
                  <c:v>0.9010148148148148</c:v>
                </c:pt>
                <c:pt idx="28">
                  <c:v>0.9019492753623188</c:v>
                </c:pt>
                <c:pt idx="29">
                  <c:v>0.9022589928057553</c:v>
                </c:pt>
                <c:pt idx="30">
                  <c:v>0.9025785714285713</c:v>
                </c:pt>
                <c:pt idx="31">
                  <c:v>0.902900709219858</c:v>
                </c:pt>
                <c:pt idx="32">
                  <c:v>0.9041999999999999</c:v>
                </c:pt>
                <c:pt idx="33">
                  <c:v>0.9048639455782312</c:v>
                </c:pt>
                <c:pt idx="34">
                  <c:v>0.9078141025641023</c:v>
                </c:pt>
                <c:pt idx="35">
                  <c:v>0.9088937499999998</c:v>
                </c:pt>
                <c:pt idx="36">
                  <c:v>0.9093641975308641</c:v>
                </c:pt>
                <c:pt idx="37">
                  <c:v>0.9123841807909604</c:v>
                </c:pt>
                <c:pt idx="38">
                  <c:v>0.9147526315789474</c:v>
                </c:pt>
                <c:pt idx="39">
                  <c:v>0.9157704081632653</c:v>
                </c:pt>
                <c:pt idx="40">
                  <c:v>0.9161060606060605</c:v>
                </c:pt>
                <c:pt idx="41">
                  <c:v>0.9169408866995074</c:v>
                </c:pt>
                <c:pt idx="42">
                  <c:v>0.9177596153846153</c:v>
                </c:pt>
                <c:pt idx="43">
                  <c:v>0.9179234449760765</c:v>
                </c:pt>
                <c:pt idx="44">
                  <c:v>0.9181047619047618</c:v>
                </c:pt>
                <c:pt idx="45">
                  <c:v>0.9182890995260662</c:v>
                </c:pt>
                <c:pt idx="46">
                  <c:v>0.9190465116279068</c:v>
                </c:pt>
                <c:pt idx="47">
                  <c:v>0.9192407407407407</c:v>
                </c:pt>
                <c:pt idx="48">
                  <c:v>0.919442396313364</c:v>
                </c:pt>
                <c:pt idx="49">
                  <c:v>0.9209285714285713</c:v>
                </c:pt>
                <c:pt idx="50">
                  <c:v>0.9222086956521738</c:v>
                </c:pt>
                <c:pt idx="51">
                  <c:v>0.922862660944206</c:v>
                </c:pt>
                <c:pt idx="52">
                  <c:v>0.9235381355932203</c:v>
                </c:pt>
                <c:pt idx="53">
                  <c:v>0.9237637130801687</c:v>
                </c:pt>
                <c:pt idx="54">
                  <c:v>0.9270515873015872</c:v>
                </c:pt>
                <c:pt idx="55">
                  <c:v>0.9281206225680934</c:v>
                </c:pt>
                <c:pt idx="56">
                  <c:v>0.9285521235521235</c:v>
                </c:pt>
                <c:pt idx="57">
                  <c:v>0.9296401515151514</c:v>
                </c:pt>
                <c:pt idx="58">
                  <c:v>0.9300939849624059</c:v>
                </c:pt>
                <c:pt idx="59">
                  <c:v>0.9303258426966291</c:v>
                </c:pt>
                <c:pt idx="60">
                  <c:v>0.9315514705882352</c:v>
                </c:pt>
                <c:pt idx="61">
                  <c:v>0.9317985347985347</c:v>
                </c:pt>
                <c:pt idx="62">
                  <c:v>0.9320510948905109</c:v>
                </c:pt>
                <c:pt idx="63">
                  <c:v>0.9323054545454544</c:v>
                </c:pt>
                <c:pt idx="64">
                  <c:v>0.9330791366906473</c:v>
                </c:pt>
                <c:pt idx="65">
                  <c:v>0.9333440860215052</c:v>
                </c:pt>
                <c:pt idx="66">
                  <c:v>0.9461928783382788</c:v>
                </c:pt>
                <c:pt idx="67">
                  <c:v>0.9537208672086719</c:v>
                </c:pt>
                <c:pt idx="68">
                  <c:v>0.9576463104325699</c:v>
                </c:pt>
                <c:pt idx="69">
                  <c:v>0.9643892773892773</c:v>
                </c:pt>
                <c:pt idx="70">
                  <c:v>0.9727195652173912</c:v>
                </c:pt>
                <c:pt idx="71">
                  <c:v>0.9802634854771783</c:v>
                </c:pt>
                <c:pt idx="72">
                  <c:v>0.9820920245398772</c:v>
                </c:pt>
                <c:pt idx="73">
                  <c:v>0.9842144288577153</c:v>
                </c:pt>
                <c:pt idx="74">
                  <c:v>0.9879061302681991</c:v>
                </c:pt>
                <c:pt idx="75">
                  <c:v>0.9929373848987106</c:v>
                </c:pt>
                <c:pt idx="76">
                  <c:v>1.004804421768707</c:v>
                </c:pt>
                <c:pt idx="77">
                  <c:v>1.0119267100977196</c:v>
                </c:pt>
                <c:pt idx="78">
                  <c:v>1.0146414790996783</c:v>
                </c:pt>
                <c:pt idx="79">
                  <c:v>1.0191144200626956</c:v>
                </c:pt>
                <c:pt idx="80">
                  <c:v>1.0249832317073166</c:v>
                </c:pt>
                <c:pt idx="81">
                  <c:v>1.0270739064856709</c:v>
                </c:pt>
                <c:pt idx="82">
                  <c:v>1.030298375184638</c:v>
                </c:pt>
                <c:pt idx="83">
                  <c:v>1.0315540935672514</c:v>
                </c:pt>
                <c:pt idx="84">
                  <c:v>1.03373104434907</c:v>
                </c:pt>
                <c:pt idx="85">
                  <c:v>1.034990126939351</c:v>
                </c:pt>
                <c:pt idx="86">
                  <c:v>1.036787794729542</c:v>
                </c:pt>
                <c:pt idx="87">
                  <c:v>1.038620408163265</c:v>
                </c:pt>
                <c:pt idx="88">
                  <c:v>1.045556129032258</c:v>
                </c:pt>
                <c:pt idx="89">
                  <c:v>1.05145243902439</c:v>
                </c:pt>
                <c:pt idx="90">
                  <c:v>1.0578619489559162</c:v>
                </c:pt>
                <c:pt idx="91">
                  <c:v>1.0591045977011493</c:v>
                </c:pt>
                <c:pt idx="92">
                  <c:v>1.0629674523007855</c:v>
                </c:pt>
                <c:pt idx="93">
                  <c:v>1.0722852631578945</c:v>
                </c:pt>
                <c:pt idx="94">
                  <c:v>1.080391434262948</c:v>
                </c:pt>
                <c:pt idx="95">
                  <c:v>1.0812403560830859</c:v>
                </c:pt>
                <c:pt idx="96">
                  <c:v>1.08200884086444</c:v>
                </c:pt>
                <c:pt idx="97">
                  <c:v>1.082630243902439</c:v>
                </c:pt>
                <c:pt idx="98">
                  <c:v>1.083443695861405</c:v>
                </c:pt>
              </c:numCache>
            </c:numRef>
          </c:val>
          <c:smooth val="0"/>
        </c:ser>
        <c:ser>
          <c:idx val="1"/>
          <c:order val="1"/>
          <c:tx>
            <c:v>ASSOLUTO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'pon.2004'!$A$7:$A$105</c:f>
              <c:strCache>
                <c:ptCount val="99"/>
                <c:pt idx="0">
                  <c:v>37987</c:v>
                </c:pt>
                <c:pt idx="1">
                  <c:v>37994</c:v>
                </c:pt>
                <c:pt idx="2">
                  <c:v>37996</c:v>
                </c:pt>
                <c:pt idx="3">
                  <c:v>38008</c:v>
                </c:pt>
                <c:pt idx="4">
                  <c:v>38019</c:v>
                </c:pt>
                <c:pt idx="5">
                  <c:v>38023</c:v>
                </c:pt>
                <c:pt idx="6">
                  <c:v>38028</c:v>
                </c:pt>
                <c:pt idx="7">
                  <c:v>38037</c:v>
                </c:pt>
                <c:pt idx="8">
                  <c:v>38044</c:v>
                </c:pt>
                <c:pt idx="9">
                  <c:v>38048</c:v>
                </c:pt>
                <c:pt idx="10">
                  <c:v>38050</c:v>
                </c:pt>
                <c:pt idx="11">
                  <c:v>38058</c:v>
                </c:pt>
                <c:pt idx="12">
                  <c:v>38065</c:v>
                </c:pt>
                <c:pt idx="13">
                  <c:v>38083</c:v>
                </c:pt>
                <c:pt idx="14">
                  <c:v>38086</c:v>
                </c:pt>
                <c:pt idx="15">
                  <c:v>38087</c:v>
                </c:pt>
                <c:pt idx="16">
                  <c:v>38094</c:v>
                </c:pt>
                <c:pt idx="17">
                  <c:v>38098</c:v>
                </c:pt>
                <c:pt idx="18">
                  <c:v>38101</c:v>
                </c:pt>
                <c:pt idx="19">
                  <c:v>38106</c:v>
                </c:pt>
                <c:pt idx="20">
                  <c:v>38108</c:v>
                </c:pt>
                <c:pt idx="21">
                  <c:v>38112</c:v>
                </c:pt>
                <c:pt idx="22">
                  <c:v>38114</c:v>
                </c:pt>
                <c:pt idx="23">
                  <c:v>38115</c:v>
                </c:pt>
                <c:pt idx="24">
                  <c:v>38118</c:v>
                </c:pt>
                <c:pt idx="25">
                  <c:v>38119</c:v>
                </c:pt>
                <c:pt idx="26">
                  <c:v>38120</c:v>
                </c:pt>
                <c:pt idx="27">
                  <c:v>38121</c:v>
                </c:pt>
                <c:pt idx="28">
                  <c:v>38122</c:v>
                </c:pt>
                <c:pt idx="29">
                  <c:v>38125</c:v>
                </c:pt>
                <c:pt idx="30">
                  <c:v>38126</c:v>
                </c:pt>
                <c:pt idx="31">
                  <c:v>38127</c:v>
                </c:pt>
                <c:pt idx="32">
                  <c:v>38128</c:v>
                </c:pt>
                <c:pt idx="33">
                  <c:v>38132</c:v>
                </c:pt>
                <c:pt idx="34">
                  <c:v>38134</c:v>
                </c:pt>
                <c:pt idx="35">
                  <c:v>38143</c:v>
                </c:pt>
                <c:pt idx="36">
                  <c:v>38147</c:v>
                </c:pt>
                <c:pt idx="37">
                  <c:v>38149</c:v>
                </c:pt>
                <c:pt idx="38">
                  <c:v>38164</c:v>
                </c:pt>
                <c:pt idx="39">
                  <c:v>38177</c:v>
                </c:pt>
                <c:pt idx="40">
                  <c:v>38183</c:v>
                </c:pt>
                <c:pt idx="41">
                  <c:v>38185</c:v>
                </c:pt>
                <c:pt idx="42">
                  <c:v>38190</c:v>
                </c:pt>
                <c:pt idx="43">
                  <c:v>38195</c:v>
                </c:pt>
                <c:pt idx="44">
                  <c:v>38196</c:v>
                </c:pt>
                <c:pt idx="45">
                  <c:v>38197</c:v>
                </c:pt>
                <c:pt idx="46">
                  <c:v>38198</c:v>
                </c:pt>
                <c:pt idx="47">
                  <c:v>38202</c:v>
                </c:pt>
                <c:pt idx="48">
                  <c:v>38203</c:v>
                </c:pt>
                <c:pt idx="49">
                  <c:v>38204</c:v>
                </c:pt>
                <c:pt idx="50">
                  <c:v>38211</c:v>
                </c:pt>
                <c:pt idx="51">
                  <c:v>38217</c:v>
                </c:pt>
                <c:pt idx="52">
                  <c:v>38220</c:v>
                </c:pt>
                <c:pt idx="53">
                  <c:v>38223</c:v>
                </c:pt>
                <c:pt idx="54">
                  <c:v>38224</c:v>
                </c:pt>
                <c:pt idx="55">
                  <c:v>38239</c:v>
                </c:pt>
                <c:pt idx="56">
                  <c:v>38244</c:v>
                </c:pt>
                <c:pt idx="57">
                  <c:v>38246</c:v>
                </c:pt>
                <c:pt idx="58">
                  <c:v>38251</c:v>
                </c:pt>
                <c:pt idx="59">
                  <c:v>38253</c:v>
                </c:pt>
                <c:pt idx="60">
                  <c:v>38254</c:v>
                </c:pt>
                <c:pt idx="61">
                  <c:v>38259</c:v>
                </c:pt>
                <c:pt idx="62">
                  <c:v>38260</c:v>
                </c:pt>
                <c:pt idx="63">
                  <c:v>38261</c:v>
                </c:pt>
                <c:pt idx="64">
                  <c:v>38262</c:v>
                </c:pt>
                <c:pt idx="65">
                  <c:v>38265</c:v>
                </c:pt>
                <c:pt idx="66">
                  <c:v>38266</c:v>
                </c:pt>
                <c:pt idx="67">
                  <c:v>38324</c:v>
                </c:pt>
                <c:pt idx="68">
                  <c:v>38356</c:v>
                </c:pt>
                <c:pt idx="69">
                  <c:v>38380</c:v>
                </c:pt>
                <c:pt idx="70">
                  <c:v>38416</c:v>
                </c:pt>
                <c:pt idx="71">
                  <c:v>38447</c:v>
                </c:pt>
                <c:pt idx="72">
                  <c:v>38469</c:v>
                </c:pt>
                <c:pt idx="73">
                  <c:v>38476</c:v>
                </c:pt>
                <c:pt idx="74">
                  <c:v>38486</c:v>
                </c:pt>
                <c:pt idx="75">
                  <c:v>38509</c:v>
                </c:pt>
                <c:pt idx="76">
                  <c:v>38530</c:v>
                </c:pt>
                <c:pt idx="77">
                  <c:v>38575</c:v>
                </c:pt>
                <c:pt idx="78">
                  <c:v>38601</c:v>
                </c:pt>
                <c:pt idx="79">
                  <c:v>38609</c:v>
                </c:pt>
                <c:pt idx="80">
                  <c:v>38625</c:v>
                </c:pt>
                <c:pt idx="81">
                  <c:v>38643</c:v>
                </c:pt>
                <c:pt idx="82">
                  <c:v>38650</c:v>
                </c:pt>
                <c:pt idx="83">
                  <c:v>38664</c:v>
                </c:pt>
                <c:pt idx="84">
                  <c:v>38671</c:v>
                </c:pt>
                <c:pt idx="85">
                  <c:v>38686</c:v>
                </c:pt>
                <c:pt idx="86">
                  <c:v>38696</c:v>
                </c:pt>
                <c:pt idx="87">
                  <c:v>38708</c:v>
                </c:pt>
                <c:pt idx="88">
                  <c:v>38722</c:v>
                </c:pt>
                <c:pt idx="89">
                  <c:v>38731</c:v>
                </c:pt>
                <c:pt idx="90">
                  <c:v>38776</c:v>
                </c:pt>
                <c:pt idx="91">
                  <c:v>38818</c:v>
                </c:pt>
                <c:pt idx="92">
                  <c:v>38826</c:v>
                </c:pt>
                <c:pt idx="93">
                  <c:v>38847</c:v>
                </c:pt>
                <c:pt idx="94">
                  <c:v>38906</c:v>
                </c:pt>
                <c:pt idx="95">
                  <c:v>38960</c:v>
                </c:pt>
                <c:pt idx="96">
                  <c:v>38967</c:v>
                </c:pt>
                <c:pt idx="97">
                  <c:v>38974</c:v>
                </c:pt>
                <c:pt idx="98">
                  <c:v>38981</c:v>
                </c:pt>
              </c:strCache>
            </c:strRef>
          </c:cat>
          <c:val>
            <c:numRef>
              <c:f>'pon.2004'!$C$7:$C$105</c:f>
              <c:numCache>
                <c:ptCount val="99"/>
                <c:pt idx="0">
                  <c:v>0.883</c:v>
                </c:pt>
                <c:pt idx="1">
                  <c:v>0.887</c:v>
                </c:pt>
                <c:pt idx="2">
                  <c:v>0.89</c:v>
                </c:pt>
                <c:pt idx="3">
                  <c:v>0.893</c:v>
                </c:pt>
                <c:pt idx="4">
                  <c:v>0.888</c:v>
                </c:pt>
                <c:pt idx="5">
                  <c:v>0.884</c:v>
                </c:pt>
                <c:pt idx="6">
                  <c:v>0.88</c:v>
                </c:pt>
                <c:pt idx="7">
                  <c:v>0.884</c:v>
                </c:pt>
                <c:pt idx="8">
                  <c:v>0.888</c:v>
                </c:pt>
                <c:pt idx="9">
                  <c:v>0.893</c:v>
                </c:pt>
                <c:pt idx="10">
                  <c:v>0.901</c:v>
                </c:pt>
                <c:pt idx="11">
                  <c:v>0.898</c:v>
                </c:pt>
                <c:pt idx="12">
                  <c:v>0.911</c:v>
                </c:pt>
                <c:pt idx="13">
                  <c:v>0.905</c:v>
                </c:pt>
                <c:pt idx="14">
                  <c:v>0.913</c:v>
                </c:pt>
                <c:pt idx="15">
                  <c:v>0.91</c:v>
                </c:pt>
                <c:pt idx="16">
                  <c:v>0.913</c:v>
                </c:pt>
                <c:pt idx="17">
                  <c:v>0.916</c:v>
                </c:pt>
                <c:pt idx="18">
                  <c:v>0.919</c:v>
                </c:pt>
                <c:pt idx="19">
                  <c:v>0.922</c:v>
                </c:pt>
                <c:pt idx="20">
                  <c:v>0.924</c:v>
                </c:pt>
                <c:pt idx="21">
                  <c:v>0.926</c:v>
                </c:pt>
                <c:pt idx="22">
                  <c:v>0.93</c:v>
                </c:pt>
                <c:pt idx="23">
                  <c:v>0.932</c:v>
                </c:pt>
                <c:pt idx="24">
                  <c:v>0.937</c:v>
                </c:pt>
                <c:pt idx="25">
                  <c:v>0.939</c:v>
                </c:pt>
                <c:pt idx="26">
                  <c:v>0.94</c:v>
                </c:pt>
                <c:pt idx="27">
                  <c:v>0.942</c:v>
                </c:pt>
                <c:pt idx="28">
                  <c:v>0.944</c:v>
                </c:pt>
                <c:pt idx="29">
                  <c:v>0.945</c:v>
                </c:pt>
                <c:pt idx="30">
                  <c:v>0.947</c:v>
                </c:pt>
                <c:pt idx="31">
                  <c:v>0.948</c:v>
                </c:pt>
                <c:pt idx="32">
                  <c:v>0.95</c:v>
                </c:pt>
                <c:pt idx="33">
                  <c:v>0.953</c:v>
                </c:pt>
                <c:pt idx="34">
                  <c:v>0.956</c:v>
                </c:pt>
                <c:pt idx="35">
                  <c:v>0.951</c:v>
                </c:pt>
                <c:pt idx="36">
                  <c:v>0.947</c:v>
                </c:pt>
                <c:pt idx="37">
                  <c:v>0.945</c:v>
                </c:pt>
                <c:pt idx="38">
                  <c:v>0.947</c:v>
                </c:pt>
                <c:pt idx="39">
                  <c:v>0.948</c:v>
                </c:pt>
                <c:pt idx="40">
                  <c:v>0.949</c:v>
                </c:pt>
                <c:pt idx="41">
                  <c:v>0.95</c:v>
                </c:pt>
                <c:pt idx="42">
                  <c:v>0.951</c:v>
                </c:pt>
                <c:pt idx="43">
                  <c:v>0.952</c:v>
                </c:pt>
                <c:pt idx="44">
                  <c:v>0.956</c:v>
                </c:pt>
                <c:pt idx="45">
                  <c:v>0.957</c:v>
                </c:pt>
                <c:pt idx="46">
                  <c:v>0.959</c:v>
                </c:pt>
                <c:pt idx="47">
                  <c:v>0.961</c:v>
                </c:pt>
                <c:pt idx="48">
                  <c:v>0.963</c:v>
                </c:pt>
                <c:pt idx="49">
                  <c:v>0.967</c:v>
                </c:pt>
                <c:pt idx="50">
                  <c:v>0.97</c:v>
                </c:pt>
                <c:pt idx="51">
                  <c:v>0.973</c:v>
                </c:pt>
                <c:pt idx="52">
                  <c:v>0.976</c:v>
                </c:pt>
                <c:pt idx="53">
                  <c:v>0.977</c:v>
                </c:pt>
                <c:pt idx="54">
                  <c:v>0.979</c:v>
                </c:pt>
                <c:pt idx="55">
                  <c:v>0.982</c:v>
                </c:pt>
                <c:pt idx="56">
                  <c:v>0.984</c:v>
                </c:pt>
                <c:pt idx="57">
                  <c:v>0.986</c:v>
                </c:pt>
                <c:pt idx="58">
                  <c:v>0.99</c:v>
                </c:pt>
                <c:pt idx="59">
                  <c:v>0.992</c:v>
                </c:pt>
                <c:pt idx="60">
                  <c:v>0.997</c:v>
                </c:pt>
                <c:pt idx="61">
                  <c:v>0.999</c:v>
                </c:pt>
                <c:pt idx="62">
                  <c:v>1.001</c:v>
                </c:pt>
                <c:pt idx="63">
                  <c:v>1.002</c:v>
                </c:pt>
                <c:pt idx="64">
                  <c:v>1.004</c:v>
                </c:pt>
                <c:pt idx="65">
                  <c:v>1.007</c:v>
                </c:pt>
                <c:pt idx="66">
                  <c:v>1.008</c:v>
                </c:pt>
                <c:pt idx="67">
                  <c:v>1.033</c:v>
                </c:pt>
                <c:pt idx="68">
                  <c:v>1.018</c:v>
                </c:pt>
                <c:pt idx="69">
                  <c:v>1.038</c:v>
                </c:pt>
                <c:pt idx="70">
                  <c:v>1.088</c:v>
                </c:pt>
                <c:pt idx="71">
                  <c:v>1.138</c:v>
                </c:pt>
                <c:pt idx="72">
                  <c:v>1.108</c:v>
                </c:pt>
                <c:pt idx="73">
                  <c:v>1.088</c:v>
                </c:pt>
                <c:pt idx="74">
                  <c:v>1.068</c:v>
                </c:pt>
                <c:pt idx="75">
                  <c:v>1.118</c:v>
                </c:pt>
                <c:pt idx="76">
                  <c:v>1.148</c:v>
                </c:pt>
                <c:pt idx="77">
                  <c:v>1.173</c:v>
                </c:pt>
                <c:pt idx="78">
                  <c:v>1.223</c:v>
                </c:pt>
                <c:pt idx="79">
                  <c:v>1.193</c:v>
                </c:pt>
                <c:pt idx="80">
                  <c:v>1.233</c:v>
                </c:pt>
                <c:pt idx="81">
                  <c:v>1.223</c:v>
                </c:pt>
                <c:pt idx="82">
                  <c:v>1.183</c:v>
                </c:pt>
                <c:pt idx="83">
                  <c:v>1.153</c:v>
                </c:pt>
                <c:pt idx="84">
                  <c:v>1.133</c:v>
                </c:pt>
                <c:pt idx="85">
                  <c:v>1.123</c:v>
                </c:pt>
                <c:pt idx="86">
                  <c:v>1.143</c:v>
                </c:pt>
                <c:pt idx="87">
                  <c:v>1.133</c:v>
                </c:pt>
                <c:pt idx="88">
                  <c:v>1.173</c:v>
                </c:pt>
                <c:pt idx="89">
                  <c:v>1.153</c:v>
                </c:pt>
                <c:pt idx="90">
                  <c:v>1.183</c:v>
                </c:pt>
                <c:pt idx="91">
                  <c:v>1.193</c:v>
                </c:pt>
                <c:pt idx="92">
                  <c:v>1.223</c:v>
                </c:pt>
                <c:pt idx="93">
                  <c:v>1.213</c:v>
                </c:pt>
                <c:pt idx="94">
                  <c:v>1.223</c:v>
                </c:pt>
                <c:pt idx="95">
                  <c:v>1.203</c:v>
                </c:pt>
                <c:pt idx="96">
                  <c:v>1.193</c:v>
                </c:pt>
                <c:pt idx="97">
                  <c:v>1.173</c:v>
                </c:pt>
                <c:pt idx="98">
                  <c:v>1.143</c:v>
                </c:pt>
              </c:numCache>
            </c:numRef>
          </c:val>
          <c:smooth val="0"/>
        </c:ser>
        <c:axId val="27678774"/>
        <c:axId val="57688879"/>
      </c:lineChart>
      <c:dateAx>
        <c:axId val="2767877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688879"/>
        <c:crosses val="autoZero"/>
        <c:auto val="0"/>
        <c:majorUnit val="15"/>
        <c:majorTimeUnit val="days"/>
        <c:minorUnit val="1"/>
        <c:minorTimeUnit val="days"/>
        <c:noMultiLvlLbl val="0"/>
      </c:dateAx>
      <c:valAx>
        <c:axId val="57688879"/>
        <c:scaling>
          <c:orientation val="minMax"/>
          <c:min val="0.87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7678774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25"/>
          <c:y val="0.012"/>
          <c:w val="0.4285"/>
          <c:h val="0.091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</cdr:x>
      <cdr:y>0.49675</cdr:y>
    </cdr:from>
    <cdr:to>
      <cdr:x>0.521</cdr:x>
      <cdr:y>0.529</cdr:y>
    </cdr:to>
    <cdr:sp>
      <cdr:nvSpPr>
        <cdr:cNvPr id="1" name="TextBox 1"/>
        <cdr:cNvSpPr txBox="1">
          <a:spLocks noChangeArrowheads="1"/>
        </cdr:cNvSpPr>
      </cdr:nvSpPr>
      <cdr:spPr>
        <a:xfrm>
          <a:off x="4619625" y="285750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9525</xdr:rowOff>
    </xdr:from>
    <xdr:to>
      <xdr:col>14</xdr:col>
      <xdr:colOff>342900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257175" y="9525"/>
        <a:ext cx="8620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selection activeCell="A1" sqref="A1:H1"/>
    </sheetView>
  </sheetViews>
  <sheetFormatPr defaultColWidth="9.140625" defaultRowHeight="12.75"/>
  <cols>
    <col min="1" max="2" width="10.140625" style="0" bestFit="1" customWidth="1"/>
    <col min="5" max="5" width="12.140625" style="0" bestFit="1" customWidth="1"/>
    <col min="7" max="7" width="11.57421875" style="0" bestFit="1" customWidth="1"/>
    <col min="8" max="8" width="10.421875" style="0" bestFit="1" customWidth="1"/>
  </cols>
  <sheetData>
    <row r="1" spans="1:8" ht="15.75">
      <c r="A1" s="77" t="s">
        <v>0</v>
      </c>
      <c r="B1" s="78"/>
      <c r="C1" s="78"/>
      <c r="D1" s="78"/>
      <c r="E1" s="78"/>
      <c r="F1" s="78"/>
      <c r="G1" s="78"/>
      <c r="H1" s="79"/>
    </row>
    <row r="2" spans="1:8" ht="15.75">
      <c r="A2" s="80" t="s">
        <v>20</v>
      </c>
      <c r="B2" s="81"/>
      <c r="C2" s="81"/>
      <c r="D2" s="81"/>
      <c r="E2" s="81"/>
      <c r="F2" s="81"/>
      <c r="G2" s="81"/>
      <c r="H2" s="82"/>
    </row>
    <row r="3" spans="1:8" ht="12.75">
      <c r="A3" s="63"/>
      <c r="B3" s="59"/>
      <c r="C3" s="59"/>
      <c r="D3" s="59"/>
      <c r="E3" s="59"/>
      <c r="F3" s="59"/>
      <c r="G3" s="59"/>
      <c r="H3" s="64"/>
    </row>
    <row r="4" spans="1:8" ht="12.75">
      <c r="A4" s="65"/>
      <c r="B4" s="51"/>
      <c r="C4" s="52" t="s">
        <v>1</v>
      </c>
      <c r="D4" s="53" t="s">
        <v>2</v>
      </c>
      <c r="E4" s="54" t="s">
        <v>3</v>
      </c>
      <c r="F4" s="52" t="s">
        <v>4</v>
      </c>
      <c r="G4" s="52" t="s">
        <v>5</v>
      </c>
      <c r="H4" s="66" t="s">
        <v>6</v>
      </c>
    </row>
    <row r="5" spans="1:8" ht="12.75">
      <c r="A5" s="67" t="s">
        <v>7</v>
      </c>
      <c r="B5" s="55" t="s">
        <v>8</v>
      </c>
      <c r="C5" s="56" t="s">
        <v>9</v>
      </c>
      <c r="D5" s="57" t="s">
        <v>10</v>
      </c>
      <c r="E5" s="58" t="s">
        <v>11</v>
      </c>
      <c r="F5" s="56" t="s">
        <v>12</v>
      </c>
      <c r="G5" s="56" t="s">
        <v>13</v>
      </c>
      <c r="H5" s="68" t="s">
        <v>14</v>
      </c>
    </row>
    <row r="6" spans="1:8" ht="13.5" thickBot="1">
      <c r="A6" s="69"/>
      <c r="B6" s="70"/>
      <c r="C6" s="71"/>
      <c r="D6" s="72"/>
      <c r="E6" s="72"/>
      <c r="F6" s="72"/>
      <c r="G6" s="72"/>
      <c r="H6" s="73"/>
    </row>
    <row r="7" spans="1:8" ht="13.5" thickBot="1">
      <c r="A7" s="49">
        <v>37987</v>
      </c>
      <c r="B7" s="60">
        <v>37993</v>
      </c>
      <c r="C7" s="2">
        <v>0.883</v>
      </c>
      <c r="D7" s="61">
        <f aca="true" t="shared" si="0" ref="D7:D55">B$1:B$65536-A$1:A$65536+1</f>
        <v>7</v>
      </c>
      <c r="E7" s="61">
        <f aca="true" t="shared" si="1" ref="E7:E20">E6+D7</f>
        <v>7</v>
      </c>
      <c r="F7" s="8">
        <f aca="true" t="shared" si="2" ref="F7:F55">C$1:C$65536*D$1:D$65536</f>
        <v>6.181</v>
      </c>
      <c r="G7" s="62">
        <f aca="true" t="shared" si="3" ref="G7:G20">G6+F7</f>
        <v>6.181</v>
      </c>
      <c r="H7" s="50">
        <f aca="true" t="shared" si="4" ref="H7:H55">G$1:G$65536/E$1:E$65536</f>
        <v>0.883</v>
      </c>
    </row>
    <row r="8" spans="1:8" ht="12.75">
      <c r="A8" s="6">
        <v>37994</v>
      </c>
      <c r="B8" s="6">
        <v>37995</v>
      </c>
      <c r="C8" s="7">
        <v>0.887</v>
      </c>
      <c r="D8" s="3">
        <f t="shared" si="0"/>
        <v>2</v>
      </c>
      <c r="E8" s="3">
        <f t="shared" si="1"/>
        <v>9</v>
      </c>
      <c r="F8" s="4">
        <f t="shared" si="2"/>
        <v>1.774</v>
      </c>
      <c r="G8" s="4">
        <f t="shared" si="3"/>
        <v>7.955</v>
      </c>
      <c r="H8" s="8">
        <f t="shared" si="4"/>
        <v>0.883888888888889</v>
      </c>
    </row>
    <row r="9" spans="1:8" ht="12.75">
      <c r="A9" s="6">
        <v>37996</v>
      </c>
      <c r="B9" s="6">
        <v>38007</v>
      </c>
      <c r="C9" s="7">
        <v>0.89</v>
      </c>
      <c r="D9" s="3">
        <f t="shared" si="0"/>
        <v>12</v>
      </c>
      <c r="E9" s="3">
        <f>E8+D9</f>
        <v>21</v>
      </c>
      <c r="F9" s="4">
        <f t="shared" si="2"/>
        <v>10.68</v>
      </c>
      <c r="G9" s="4">
        <f>G8+F9</f>
        <v>18.634999999999998</v>
      </c>
      <c r="H9" s="8">
        <f t="shared" si="4"/>
        <v>0.8873809523809523</v>
      </c>
    </row>
    <row r="10" spans="1:8" ht="12.75">
      <c r="A10" s="6">
        <v>38008</v>
      </c>
      <c r="B10" s="6">
        <v>38018</v>
      </c>
      <c r="C10" s="7">
        <v>0.893</v>
      </c>
      <c r="D10" s="3">
        <f t="shared" si="0"/>
        <v>11</v>
      </c>
      <c r="E10" s="3">
        <f>E9+D10</f>
        <v>32</v>
      </c>
      <c r="F10" s="4">
        <f t="shared" si="2"/>
        <v>9.823</v>
      </c>
      <c r="G10" s="4">
        <f>G9+F10</f>
        <v>28.458</v>
      </c>
      <c r="H10" s="4">
        <f t="shared" si="4"/>
        <v>0.8893125</v>
      </c>
    </row>
    <row r="11" spans="1:8" ht="12.75">
      <c r="A11" s="6">
        <v>38019</v>
      </c>
      <c r="B11" s="6">
        <v>38022</v>
      </c>
      <c r="C11" s="7">
        <v>0.888</v>
      </c>
      <c r="D11" s="3">
        <f t="shared" si="0"/>
        <v>4</v>
      </c>
      <c r="E11" s="3">
        <f t="shared" si="1"/>
        <v>36</v>
      </c>
      <c r="F11" s="4">
        <f t="shared" si="2"/>
        <v>3.552</v>
      </c>
      <c r="G11" s="4">
        <f t="shared" si="3"/>
        <v>32.01</v>
      </c>
      <c r="H11" s="4">
        <f t="shared" si="4"/>
        <v>0.8891666666666667</v>
      </c>
    </row>
    <row r="12" spans="1:8" ht="12.75">
      <c r="A12" s="6">
        <v>38023</v>
      </c>
      <c r="B12" s="6">
        <v>38027</v>
      </c>
      <c r="C12" s="7">
        <v>0.884</v>
      </c>
      <c r="D12" s="3">
        <f t="shared" si="0"/>
        <v>5</v>
      </c>
      <c r="E12" s="3">
        <f t="shared" si="1"/>
        <v>41</v>
      </c>
      <c r="F12" s="4">
        <f t="shared" si="2"/>
        <v>4.42</v>
      </c>
      <c r="G12" s="4">
        <f t="shared" si="3"/>
        <v>36.43</v>
      </c>
      <c r="H12" s="4">
        <f t="shared" si="4"/>
        <v>0.8885365853658537</v>
      </c>
    </row>
    <row r="13" spans="1:8" ht="12.75">
      <c r="A13" s="6">
        <v>38028</v>
      </c>
      <c r="B13" s="6">
        <v>38036</v>
      </c>
      <c r="C13" s="7">
        <v>0.88</v>
      </c>
      <c r="D13" s="3">
        <f t="shared" si="0"/>
        <v>9</v>
      </c>
      <c r="E13" s="3">
        <f t="shared" si="1"/>
        <v>50</v>
      </c>
      <c r="F13" s="4">
        <f t="shared" si="2"/>
        <v>7.92</v>
      </c>
      <c r="G13" s="4">
        <f t="shared" si="3"/>
        <v>44.35</v>
      </c>
      <c r="H13" s="4">
        <f t="shared" si="4"/>
        <v>0.887</v>
      </c>
    </row>
    <row r="14" spans="1:8" ht="12.75">
      <c r="A14" s="6">
        <v>38037</v>
      </c>
      <c r="B14" s="6">
        <v>38043</v>
      </c>
      <c r="C14" s="7">
        <v>0.884</v>
      </c>
      <c r="D14" s="3">
        <f t="shared" si="0"/>
        <v>7</v>
      </c>
      <c r="E14" s="3">
        <f t="shared" si="1"/>
        <v>57</v>
      </c>
      <c r="F14" s="4">
        <f t="shared" si="2"/>
        <v>6.188</v>
      </c>
      <c r="G14" s="4">
        <f t="shared" si="3"/>
        <v>50.538000000000004</v>
      </c>
      <c r="H14" s="4">
        <f t="shared" si="4"/>
        <v>0.8866315789473684</v>
      </c>
    </row>
    <row r="15" spans="1:8" ht="12.75">
      <c r="A15" s="6">
        <v>38044</v>
      </c>
      <c r="B15" s="6">
        <v>38047</v>
      </c>
      <c r="C15" s="7">
        <v>0.888</v>
      </c>
      <c r="D15" s="3">
        <f t="shared" si="0"/>
        <v>4</v>
      </c>
      <c r="E15" s="3">
        <f t="shared" si="1"/>
        <v>61</v>
      </c>
      <c r="F15" s="4">
        <f t="shared" si="2"/>
        <v>3.552</v>
      </c>
      <c r="G15" s="4">
        <f t="shared" si="3"/>
        <v>54.09</v>
      </c>
      <c r="H15" s="4">
        <f t="shared" si="4"/>
        <v>0.8867213114754099</v>
      </c>
    </row>
    <row r="16" spans="1:8" ht="12.75">
      <c r="A16" s="6">
        <v>38048</v>
      </c>
      <c r="B16" s="6">
        <v>38049</v>
      </c>
      <c r="C16" s="7">
        <v>0.893</v>
      </c>
      <c r="D16" s="3">
        <f t="shared" si="0"/>
        <v>2</v>
      </c>
      <c r="E16" s="3">
        <f t="shared" si="1"/>
        <v>63</v>
      </c>
      <c r="F16" s="4">
        <f t="shared" si="2"/>
        <v>1.786</v>
      </c>
      <c r="G16" s="4">
        <f t="shared" si="3"/>
        <v>55.876000000000005</v>
      </c>
      <c r="H16" s="4">
        <f t="shared" si="4"/>
        <v>0.886920634920635</v>
      </c>
    </row>
    <row r="17" spans="1:8" ht="12.75">
      <c r="A17" s="6">
        <v>38050</v>
      </c>
      <c r="B17" s="6">
        <v>38057</v>
      </c>
      <c r="C17" s="7">
        <v>0.901</v>
      </c>
      <c r="D17" s="3">
        <f t="shared" si="0"/>
        <v>8</v>
      </c>
      <c r="E17" s="3">
        <f t="shared" si="1"/>
        <v>71</v>
      </c>
      <c r="F17" s="4">
        <f t="shared" si="2"/>
        <v>7.208</v>
      </c>
      <c r="G17" s="4">
        <f t="shared" si="3"/>
        <v>63.084</v>
      </c>
      <c r="H17" s="4">
        <f t="shared" si="4"/>
        <v>0.8885070422535212</v>
      </c>
    </row>
    <row r="18" spans="1:8" ht="12.75">
      <c r="A18" s="6">
        <v>38058</v>
      </c>
      <c r="B18" s="6">
        <v>38064</v>
      </c>
      <c r="C18" s="7">
        <v>0.898</v>
      </c>
      <c r="D18" s="3">
        <f t="shared" si="0"/>
        <v>7</v>
      </c>
      <c r="E18" s="3">
        <f t="shared" si="1"/>
        <v>78</v>
      </c>
      <c r="F18" s="4">
        <f t="shared" si="2"/>
        <v>6.2860000000000005</v>
      </c>
      <c r="G18" s="4">
        <f t="shared" si="3"/>
        <v>69.37</v>
      </c>
      <c r="H18" s="4">
        <f t="shared" si="4"/>
        <v>0.8893589743589744</v>
      </c>
    </row>
    <row r="19" spans="1:8" ht="12.75">
      <c r="A19" s="6">
        <v>38065</v>
      </c>
      <c r="B19" s="6">
        <v>38082</v>
      </c>
      <c r="C19" s="7">
        <v>0.911</v>
      </c>
      <c r="D19" s="3">
        <f t="shared" si="0"/>
        <v>18</v>
      </c>
      <c r="E19" s="3">
        <f t="shared" si="1"/>
        <v>96</v>
      </c>
      <c r="F19" s="4">
        <f t="shared" si="2"/>
        <v>16.398</v>
      </c>
      <c r="G19" s="4">
        <f t="shared" si="3"/>
        <v>85.768</v>
      </c>
      <c r="H19" s="4">
        <f t="shared" si="4"/>
        <v>0.8934166666666666</v>
      </c>
    </row>
    <row r="20" spans="1:8" ht="12.75">
      <c r="A20" s="6">
        <v>38083</v>
      </c>
      <c r="B20" s="6">
        <v>38085</v>
      </c>
      <c r="C20" s="7">
        <v>0.905</v>
      </c>
      <c r="D20" s="3">
        <f t="shared" si="0"/>
        <v>3</v>
      </c>
      <c r="E20" s="3">
        <f t="shared" si="1"/>
        <v>99</v>
      </c>
      <c r="F20" s="4">
        <f t="shared" si="2"/>
        <v>2.715</v>
      </c>
      <c r="G20" s="4">
        <f t="shared" si="3"/>
        <v>88.483</v>
      </c>
      <c r="H20" s="4">
        <f t="shared" si="4"/>
        <v>0.8937676767676768</v>
      </c>
    </row>
    <row r="21" spans="1:8" ht="12.75">
      <c r="A21" s="6">
        <v>38086</v>
      </c>
      <c r="B21" s="6">
        <v>38086</v>
      </c>
      <c r="C21" s="7">
        <v>0.913</v>
      </c>
      <c r="D21" s="3">
        <f t="shared" si="0"/>
        <v>1</v>
      </c>
      <c r="E21" s="3">
        <f>E20+D21</f>
        <v>100</v>
      </c>
      <c r="F21" s="4">
        <f t="shared" si="2"/>
        <v>0.913</v>
      </c>
      <c r="G21" s="4">
        <f>G20+F21</f>
        <v>89.396</v>
      </c>
      <c r="H21" s="4">
        <f t="shared" si="4"/>
        <v>0.89396</v>
      </c>
    </row>
    <row r="22" spans="1:8" ht="12.75">
      <c r="A22" s="9">
        <v>38087</v>
      </c>
      <c r="B22" s="9">
        <v>38093</v>
      </c>
      <c r="C22" s="10">
        <v>0.91</v>
      </c>
      <c r="D22" s="3">
        <f t="shared" si="0"/>
        <v>7</v>
      </c>
      <c r="E22" s="3">
        <f aca="true" t="shared" si="5" ref="E22:E55">E21+D22</f>
        <v>107</v>
      </c>
      <c r="F22" s="4">
        <f t="shared" si="2"/>
        <v>6.37</v>
      </c>
      <c r="G22" s="4">
        <f aca="true" t="shared" si="6" ref="G22:G52">G21+F22</f>
        <v>95.766</v>
      </c>
      <c r="H22" s="4">
        <f t="shared" si="4"/>
        <v>0.8950093457943926</v>
      </c>
    </row>
    <row r="23" spans="1:8" ht="12.75">
      <c r="A23" s="9">
        <v>38094</v>
      </c>
      <c r="B23" s="9">
        <v>38097</v>
      </c>
      <c r="C23" s="10">
        <v>0.913</v>
      </c>
      <c r="D23" s="3">
        <f t="shared" si="0"/>
        <v>4</v>
      </c>
      <c r="E23" s="3">
        <f t="shared" si="5"/>
        <v>111</v>
      </c>
      <c r="F23" s="4">
        <f t="shared" si="2"/>
        <v>3.652</v>
      </c>
      <c r="G23" s="4">
        <f t="shared" si="6"/>
        <v>99.418</v>
      </c>
      <c r="H23" s="4">
        <f t="shared" si="4"/>
        <v>0.8956576576576577</v>
      </c>
    </row>
    <row r="24" spans="1:8" ht="12.75">
      <c r="A24" s="9">
        <v>38098</v>
      </c>
      <c r="B24" s="9">
        <v>38100</v>
      </c>
      <c r="C24" s="10">
        <v>0.916</v>
      </c>
      <c r="D24" s="3">
        <f t="shared" si="0"/>
        <v>3</v>
      </c>
      <c r="E24" s="3">
        <f t="shared" si="5"/>
        <v>114</v>
      </c>
      <c r="F24" s="4">
        <f t="shared" si="2"/>
        <v>2.748</v>
      </c>
      <c r="G24" s="4">
        <f t="shared" si="6"/>
        <v>102.16600000000001</v>
      </c>
      <c r="H24" s="4">
        <f t="shared" si="4"/>
        <v>0.8961929824561404</v>
      </c>
    </row>
    <row r="25" spans="1:8" ht="12.75">
      <c r="A25" s="9">
        <v>38101</v>
      </c>
      <c r="B25" s="9">
        <v>38105</v>
      </c>
      <c r="C25" s="10">
        <v>0.919</v>
      </c>
      <c r="D25" s="3">
        <f t="shared" si="0"/>
        <v>5</v>
      </c>
      <c r="E25" s="3">
        <f t="shared" si="5"/>
        <v>119</v>
      </c>
      <c r="F25" s="4">
        <f t="shared" si="2"/>
        <v>4.595000000000001</v>
      </c>
      <c r="G25" s="4">
        <f t="shared" si="6"/>
        <v>106.76100000000001</v>
      </c>
      <c r="H25" s="4">
        <f t="shared" si="4"/>
        <v>0.8971512605042018</v>
      </c>
    </row>
    <row r="26" spans="1:8" ht="12.75">
      <c r="A26" s="9">
        <v>38106</v>
      </c>
      <c r="B26" s="9">
        <v>38107</v>
      </c>
      <c r="C26" s="10">
        <v>0.922</v>
      </c>
      <c r="D26" s="3">
        <f t="shared" si="0"/>
        <v>2</v>
      </c>
      <c r="E26" s="3">
        <f t="shared" si="5"/>
        <v>121</v>
      </c>
      <c r="F26" s="4">
        <f t="shared" si="2"/>
        <v>1.844</v>
      </c>
      <c r="G26" s="4">
        <f t="shared" si="6"/>
        <v>108.605</v>
      </c>
      <c r="H26" s="4">
        <f t="shared" si="4"/>
        <v>0.8975619834710744</v>
      </c>
    </row>
    <row r="27" spans="1:8" ht="12.75">
      <c r="A27" s="9">
        <v>38108</v>
      </c>
      <c r="B27" s="9">
        <v>38111</v>
      </c>
      <c r="C27" s="10">
        <v>0.924</v>
      </c>
      <c r="D27" s="3">
        <f t="shared" si="0"/>
        <v>4</v>
      </c>
      <c r="E27" s="3">
        <f t="shared" si="5"/>
        <v>125</v>
      </c>
      <c r="F27" s="4">
        <f t="shared" si="2"/>
        <v>3.696</v>
      </c>
      <c r="G27" s="4">
        <f t="shared" si="6"/>
        <v>112.301</v>
      </c>
      <c r="H27" s="4">
        <f t="shared" si="4"/>
        <v>0.898408</v>
      </c>
    </row>
    <row r="28" spans="1:8" ht="12.75">
      <c r="A28" s="9">
        <v>38112</v>
      </c>
      <c r="B28" s="9">
        <v>38113</v>
      </c>
      <c r="C28" s="10">
        <v>0.926</v>
      </c>
      <c r="D28" s="3">
        <f t="shared" si="0"/>
        <v>2</v>
      </c>
      <c r="E28" s="3">
        <f t="shared" si="5"/>
        <v>127</v>
      </c>
      <c r="F28" s="4">
        <f t="shared" si="2"/>
        <v>1.852</v>
      </c>
      <c r="G28" s="4">
        <f t="shared" si="6"/>
        <v>114.153</v>
      </c>
      <c r="H28" s="4">
        <f t="shared" si="4"/>
        <v>0.8988425196850394</v>
      </c>
    </row>
    <row r="29" spans="1:8" ht="12.75">
      <c r="A29" s="9">
        <v>38114</v>
      </c>
      <c r="B29" s="9">
        <v>38114</v>
      </c>
      <c r="C29" s="10">
        <v>0.93</v>
      </c>
      <c r="D29" s="3">
        <f t="shared" si="0"/>
        <v>1</v>
      </c>
      <c r="E29" s="3">
        <f t="shared" si="5"/>
        <v>128</v>
      </c>
      <c r="F29" s="4">
        <f t="shared" si="2"/>
        <v>0.93</v>
      </c>
      <c r="G29" s="4">
        <f t="shared" si="6"/>
        <v>115.08300000000001</v>
      </c>
      <c r="H29" s="4">
        <f t="shared" si="4"/>
        <v>0.8990859375000001</v>
      </c>
    </row>
    <row r="30" spans="1:8" ht="12.75">
      <c r="A30" s="9">
        <v>38115</v>
      </c>
      <c r="B30" s="9">
        <v>38117</v>
      </c>
      <c r="C30" s="10">
        <v>0.932</v>
      </c>
      <c r="D30" s="3">
        <f t="shared" si="0"/>
        <v>3</v>
      </c>
      <c r="E30" s="3">
        <f t="shared" si="5"/>
        <v>131</v>
      </c>
      <c r="F30" s="4">
        <f t="shared" si="2"/>
        <v>2.7960000000000003</v>
      </c>
      <c r="G30" s="4">
        <f t="shared" si="6"/>
        <v>117.87900000000002</v>
      </c>
      <c r="H30" s="4">
        <f t="shared" si="4"/>
        <v>0.8998396946564887</v>
      </c>
    </row>
    <row r="31" spans="1:8" ht="12.75">
      <c r="A31" s="6">
        <v>38118</v>
      </c>
      <c r="B31" s="6">
        <v>38118</v>
      </c>
      <c r="C31" s="10">
        <v>0.937</v>
      </c>
      <c r="D31" s="3">
        <f t="shared" si="0"/>
        <v>1</v>
      </c>
      <c r="E31" s="3">
        <f t="shared" si="5"/>
        <v>132</v>
      </c>
      <c r="F31" s="4">
        <f t="shared" si="2"/>
        <v>0.937</v>
      </c>
      <c r="G31" s="4">
        <f t="shared" si="6"/>
        <v>118.81600000000002</v>
      </c>
      <c r="H31" s="4">
        <f t="shared" si="4"/>
        <v>0.9001212121212122</v>
      </c>
    </row>
    <row r="32" spans="1:8" ht="12.75">
      <c r="A32" s="6">
        <v>38119</v>
      </c>
      <c r="B32" s="6">
        <v>38119</v>
      </c>
      <c r="C32" s="10">
        <v>0.939</v>
      </c>
      <c r="D32" s="3">
        <f t="shared" si="0"/>
        <v>1</v>
      </c>
      <c r="E32" s="3">
        <f t="shared" si="5"/>
        <v>133</v>
      </c>
      <c r="F32" s="4">
        <f t="shared" si="2"/>
        <v>0.939</v>
      </c>
      <c r="G32" s="4">
        <f t="shared" si="6"/>
        <v>119.75500000000001</v>
      </c>
      <c r="H32" s="4">
        <f t="shared" si="4"/>
        <v>0.9004135338345866</v>
      </c>
    </row>
    <row r="33" spans="1:8" ht="12.75">
      <c r="A33" s="6">
        <v>38120</v>
      </c>
      <c r="B33" s="6">
        <v>38120</v>
      </c>
      <c r="C33" s="10">
        <v>0.94</v>
      </c>
      <c r="D33" s="3">
        <f t="shared" si="0"/>
        <v>1</v>
      </c>
      <c r="E33" s="3">
        <f t="shared" si="5"/>
        <v>134</v>
      </c>
      <c r="F33" s="4">
        <f t="shared" si="2"/>
        <v>0.94</v>
      </c>
      <c r="G33" s="4">
        <f t="shared" si="6"/>
        <v>120.69500000000001</v>
      </c>
      <c r="H33" s="4">
        <f t="shared" si="4"/>
        <v>0.9007089552238806</v>
      </c>
    </row>
    <row r="34" spans="1:8" ht="12.75">
      <c r="A34" s="6">
        <v>38121</v>
      </c>
      <c r="B34" s="6">
        <v>38121</v>
      </c>
      <c r="C34" s="10">
        <v>0.942</v>
      </c>
      <c r="D34" s="3">
        <f t="shared" si="0"/>
        <v>1</v>
      </c>
      <c r="E34" s="3">
        <f t="shared" si="5"/>
        <v>135</v>
      </c>
      <c r="F34" s="4">
        <f t="shared" si="2"/>
        <v>0.942</v>
      </c>
      <c r="G34" s="4">
        <f t="shared" si="6"/>
        <v>121.637</v>
      </c>
      <c r="H34" s="4">
        <f t="shared" si="4"/>
        <v>0.9010148148148148</v>
      </c>
    </row>
    <row r="35" spans="1:8" ht="12.75">
      <c r="A35" s="6">
        <v>38122</v>
      </c>
      <c r="B35" s="6">
        <v>38124</v>
      </c>
      <c r="C35" s="10">
        <v>0.944</v>
      </c>
      <c r="D35" s="3">
        <f t="shared" si="0"/>
        <v>3</v>
      </c>
      <c r="E35" s="3">
        <f t="shared" si="5"/>
        <v>138</v>
      </c>
      <c r="F35" s="4">
        <f t="shared" si="2"/>
        <v>2.832</v>
      </c>
      <c r="G35" s="4">
        <f t="shared" si="6"/>
        <v>124.469</v>
      </c>
      <c r="H35" s="4">
        <f t="shared" si="4"/>
        <v>0.9019492753623188</v>
      </c>
    </row>
    <row r="36" spans="1:8" ht="12.75">
      <c r="A36" s="6">
        <v>38125</v>
      </c>
      <c r="B36" s="6">
        <v>38125</v>
      </c>
      <c r="C36" s="10">
        <v>0.945</v>
      </c>
      <c r="D36" s="3">
        <f t="shared" si="0"/>
        <v>1</v>
      </c>
      <c r="E36" s="3">
        <f t="shared" si="5"/>
        <v>139</v>
      </c>
      <c r="F36" s="4">
        <f t="shared" si="2"/>
        <v>0.945</v>
      </c>
      <c r="G36" s="4">
        <f t="shared" si="6"/>
        <v>125.41399999999999</v>
      </c>
      <c r="H36" s="4">
        <f t="shared" si="4"/>
        <v>0.9022589928057553</v>
      </c>
    </row>
    <row r="37" spans="1:8" ht="12.75">
      <c r="A37" s="6">
        <v>38126</v>
      </c>
      <c r="B37" s="6">
        <v>38126</v>
      </c>
      <c r="C37" s="10">
        <v>0.947</v>
      </c>
      <c r="D37" s="3">
        <f t="shared" si="0"/>
        <v>1</v>
      </c>
      <c r="E37" s="3">
        <f t="shared" si="5"/>
        <v>140</v>
      </c>
      <c r="F37" s="4">
        <f t="shared" si="2"/>
        <v>0.947</v>
      </c>
      <c r="G37" s="4">
        <f t="shared" si="6"/>
        <v>126.36099999999999</v>
      </c>
      <c r="H37" s="4">
        <f t="shared" si="4"/>
        <v>0.9025785714285713</v>
      </c>
    </row>
    <row r="38" spans="1:8" ht="12.75">
      <c r="A38" s="6">
        <v>38127</v>
      </c>
      <c r="B38" s="6">
        <v>38127</v>
      </c>
      <c r="C38" s="10">
        <v>0.948</v>
      </c>
      <c r="D38" s="3">
        <f t="shared" si="0"/>
        <v>1</v>
      </c>
      <c r="E38" s="3">
        <f t="shared" si="5"/>
        <v>141</v>
      </c>
      <c r="F38" s="4">
        <f t="shared" si="2"/>
        <v>0.948</v>
      </c>
      <c r="G38" s="4">
        <f t="shared" si="6"/>
        <v>127.30899999999998</v>
      </c>
      <c r="H38" s="4">
        <f t="shared" si="4"/>
        <v>0.902900709219858</v>
      </c>
    </row>
    <row r="39" spans="1:8" ht="12.75">
      <c r="A39" s="6">
        <v>38128</v>
      </c>
      <c r="B39" s="9">
        <v>38131</v>
      </c>
      <c r="C39" s="10">
        <v>0.95</v>
      </c>
      <c r="D39" s="3">
        <f t="shared" si="0"/>
        <v>4</v>
      </c>
      <c r="E39" s="3">
        <f t="shared" si="5"/>
        <v>145</v>
      </c>
      <c r="F39" s="4">
        <f t="shared" si="2"/>
        <v>3.8</v>
      </c>
      <c r="G39" s="4">
        <f t="shared" si="6"/>
        <v>131.10899999999998</v>
      </c>
      <c r="H39" s="4">
        <f t="shared" si="4"/>
        <v>0.9041999999999999</v>
      </c>
    </row>
    <row r="40" spans="1:8" ht="12.75">
      <c r="A40" s="12">
        <v>38132</v>
      </c>
      <c r="B40" s="30">
        <v>38133</v>
      </c>
      <c r="C40" s="13">
        <v>0.953</v>
      </c>
      <c r="D40" s="3">
        <f t="shared" si="0"/>
        <v>2</v>
      </c>
      <c r="E40" s="3">
        <f t="shared" si="5"/>
        <v>147</v>
      </c>
      <c r="F40" s="4">
        <f t="shared" si="2"/>
        <v>1.906</v>
      </c>
      <c r="G40" s="4">
        <f t="shared" si="6"/>
        <v>133.015</v>
      </c>
      <c r="H40" s="4">
        <f t="shared" si="4"/>
        <v>0.9048639455782312</v>
      </c>
    </row>
    <row r="41" spans="1:8" ht="12.75">
      <c r="A41" s="6">
        <v>38134</v>
      </c>
      <c r="B41" s="31">
        <v>38142</v>
      </c>
      <c r="C41" s="7">
        <v>0.956</v>
      </c>
      <c r="D41" s="3">
        <f t="shared" si="0"/>
        <v>9</v>
      </c>
      <c r="E41" s="3">
        <f t="shared" si="5"/>
        <v>156</v>
      </c>
      <c r="F41" s="4">
        <f t="shared" si="2"/>
        <v>8.604</v>
      </c>
      <c r="G41" s="4">
        <f t="shared" si="6"/>
        <v>141.61899999999997</v>
      </c>
      <c r="H41" s="4">
        <f t="shared" si="4"/>
        <v>0.9078141025641023</v>
      </c>
    </row>
    <row r="42" spans="1:8" ht="12.75">
      <c r="A42" s="9">
        <v>38143</v>
      </c>
      <c r="B42" s="9">
        <v>38146</v>
      </c>
      <c r="C42" s="10">
        <v>0.951</v>
      </c>
      <c r="D42" s="3">
        <f t="shared" si="0"/>
        <v>4</v>
      </c>
      <c r="E42" s="3">
        <f t="shared" si="5"/>
        <v>160</v>
      </c>
      <c r="F42" s="4">
        <f t="shared" si="2"/>
        <v>3.804</v>
      </c>
      <c r="G42" s="4">
        <f t="shared" si="6"/>
        <v>145.42299999999997</v>
      </c>
      <c r="H42" s="4">
        <f t="shared" si="4"/>
        <v>0.9088937499999998</v>
      </c>
    </row>
    <row r="43" spans="1:9" ht="12.75">
      <c r="A43" s="6">
        <v>38147</v>
      </c>
      <c r="B43" s="6">
        <v>38148</v>
      </c>
      <c r="C43" s="14">
        <v>0.947</v>
      </c>
      <c r="D43" s="3">
        <f t="shared" si="0"/>
        <v>2</v>
      </c>
      <c r="E43" s="3">
        <f t="shared" si="5"/>
        <v>162</v>
      </c>
      <c r="F43" s="4">
        <f t="shared" si="2"/>
        <v>1.894</v>
      </c>
      <c r="G43" s="4">
        <f t="shared" si="6"/>
        <v>147.31699999999998</v>
      </c>
      <c r="H43" s="4">
        <f t="shared" si="4"/>
        <v>0.9093641975308641</v>
      </c>
      <c r="I43" s="36"/>
    </row>
    <row r="44" spans="1:8" ht="12.75">
      <c r="A44" s="6">
        <v>38149</v>
      </c>
      <c r="B44" s="6">
        <v>38163</v>
      </c>
      <c r="C44" s="14">
        <v>0.945</v>
      </c>
      <c r="D44" s="3">
        <f t="shared" si="0"/>
        <v>15</v>
      </c>
      <c r="E44" s="3">
        <f t="shared" si="5"/>
        <v>177</v>
      </c>
      <c r="F44" s="4">
        <f t="shared" si="2"/>
        <v>14.174999999999999</v>
      </c>
      <c r="G44" s="4">
        <f t="shared" si="6"/>
        <v>161.492</v>
      </c>
      <c r="H44" s="4">
        <f t="shared" si="4"/>
        <v>0.9123841807909604</v>
      </c>
    </row>
    <row r="45" spans="1:8" ht="12.75">
      <c r="A45" s="6">
        <v>38164</v>
      </c>
      <c r="B45" s="6">
        <v>38176</v>
      </c>
      <c r="C45" s="14">
        <v>0.947</v>
      </c>
      <c r="D45" s="3">
        <f t="shared" si="0"/>
        <v>13</v>
      </c>
      <c r="E45" s="3">
        <f t="shared" si="5"/>
        <v>190</v>
      </c>
      <c r="F45" s="4">
        <f t="shared" si="2"/>
        <v>12.311</v>
      </c>
      <c r="G45" s="4">
        <f t="shared" si="6"/>
        <v>173.803</v>
      </c>
      <c r="H45" s="4">
        <f t="shared" si="4"/>
        <v>0.9147526315789474</v>
      </c>
    </row>
    <row r="46" spans="1:8" ht="12.75">
      <c r="A46" s="6">
        <v>38177</v>
      </c>
      <c r="B46" s="6">
        <v>38182</v>
      </c>
      <c r="C46" s="14">
        <v>0.948</v>
      </c>
      <c r="D46" s="3">
        <f t="shared" si="0"/>
        <v>6</v>
      </c>
      <c r="E46" s="3">
        <f t="shared" si="5"/>
        <v>196</v>
      </c>
      <c r="F46" s="4">
        <f t="shared" si="2"/>
        <v>5.688</v>
      </c>
      <c r="G46" s="4">
        <f t="shared" si="6"/>
        <v>179.49099999999999</v>
      </c>
      <c r="H46" s="4">
        <f t="shared" si="4"/>
        <v>0.9157704081632653</v>
      </c>
    </row>
    <row r="47" spans="1:8" ht="12.75">
      <c r="A47" s="6">
        <v>38183</v>
      </c>
      <c r="B47" s="6">
        <v>38184</v>
      </c>
      <c r="C47" s="14">
        <v>0.949</v>
      </c>
      <c r="D47" s="3">
        <f t="shared" si="0"/>
        <v>2</v>
      </c>
      <c r="E47" s="3">
        <f t="shared" si="5"/>
        <v>198</v>
      </c>
      <c r="F47" s="4">
        <f t="shared" si="2"/>
        <v>1.898</v>
      </c>
      <c r="G47" s="4">
        <f t="shared" si="6"/>
        <v>181.38899999999998</v>
      </c>
      <c r="H47" s="4">
        <f t="shared" si="4"/>
        <v>0.9161060606060605</v>
      </c>
    </row>
    <row r="48" spans="1:8" ht="12.75">
      <c r="A48" s="6">
        <v>38185</v>
      </c>
      <c r="B48" s="6">
        <v>38189</v>
      </c>
      <c r="C48" s="14">
        <v>0.95</v>
      </c>
      <c r="D48" s="3">
        <f t="shared" si="0"/>
        <v>5</v>
      </c>
      <c r="E48" s="3">
        <f t="shared" si="5"/>
        <v>203</v>
      </c>
      <c r="F48" s="4">
        <f t="shared" si="2"/>
        <v>4.75</v>
      </c>
      <c r="G48" s="4">
        <f t="shared" si="6"/>
        <v>186.13899999999998</v>
      </c>
      <c r="H48" s="4">
        <f t="shared" si="4"/>
        <v>0.9169408866995074</v>
      </c>
    </row>
    <row r="49" spans="1:8" ht="12.75">
      <c r="A49" s="6">
        <v>38190</v>
      </c>
      <c r="B49" s="6">
        <v>38194</v>
      </c>
      <c r="C49" s="14">
        <v>0.951</v>
      </c>
      <c r="D49" s="3">
        <f t="shared" si="0"/>
        <v>5</v>
      </c>
      <c r="E49" s="3">
        <f t="shared" si="5"/>
        <v>208</v>
      </c>
      <c r="F49" s="4">
        <f t="shared" si="2"/>
        <v>4.755</v>
      </c>
      <c r="G49" s="4">
        <f t="shared" si="6"/>
        <v>190.89399999999998</v>
      </c>
      <c r="H49" s="4">
        <f t="shared" si="4"/>
        <v>0.9177596153846153</v>
      </c>
    </row>
    <row r="50" spans="1:8" ht="12.75">
      <c r="A50" s="6">
        <v>38195</v>
      </c>
      <c r="B50" s="6">
        <v>38195</v>
      </c>
      <c r="C50" s="14">
        <v>0.952</v>
      </c>
      <c r="D50" s="3">
        <f t="shared" si="0"/>
        <v>1</v>
      </c>
      <c r="E50" s="3">
        <f t="shared" si="5"/>
        <v>209</v>
      </c>
      <c r="F50" s="4">
        <f t="shared" si="2"/>
        <v>0.952</v>
      </c>
      <c r="G50" s="4">
        <f t="shared" si="6"/>
        <v>191.84599999999998</v>
      </c>
      <c r="H50" s="4">
        <f t="shared" si="4"/>
        <v>0.9179234449760765</v>
      </c>
    </row>
    <row r="51" spans="1:8" ht="12.75">
      <c r="A51" s="6">
        <v>38196</v>
      </c>
      <c r="B51" s="6">
        <v>38196</v>
      </c>
      <c r="C51" s="14">
        <v>0.956</v>
      </c>
      <c r="D51" s="3">
        <f t="shared" si="0"/>
        <v>1</v>
      </c>
      <c r="E51" s="3">
        <f t="shared" si="5"/>
        <v>210</v>
      </c>
      <c r="F51" s="4">
        <f t="shared" si="2"/>
        <v>0.956</v>
      </c>
      <c r="G51" s="4">
        <f t="shared" si="6"/>
        <v>192.80199999999996</v>
      </c>
      <c r="H51" s="4">
        <f t="shared" si="4"/>
        <v>0.9181047619047618</v>
      </c>
    </row>
    <row r="52" spans="1:8" ht="12.75">
      <c r="A52" s="6">
        <v>38197</v>
      </c>
      <c r="B52" s="6">
        <v>38197</v>
      </c>
      <c r="C52" s="14">
        <v>0.957</v>
      </c>
      <c r="D52" s="3">
        <f t="shared" si="0"/>
        <v>1</v>
      </c>
      <c r="E52" s="3">
        <f t="shared" si="5"/>
        <v>211</v>
      </c>
      <c r="F52" s="4">
        <f t="shared" si="2"/>
        <v>0.957</v>
      </c>
      <c r="G52" s="4">
        <f t="shared" si="6"/>
        <v>193.75899999999996</v>
      </c>
      <c r="H52" s="4">
        <f t="shared" si="4"/>
        <v>0.9182890995260662</v>
      </c>
    </row>
    <row r="53" spans="1:8" ht="12.75">
      <c r="A53" s="9">
        <v>38198</v>
      </c>
      <c r="B53" s="9">
        <v>38201</v>
      </c>
      <c r="C53" s="10">
        <v>0.959</v>
      </c>
      <c r="D53" s="3">
        <f t="shared" si="0"/>
        <v>4</v>
      </c>
      <c r="E53" s="3">
        <f t="shared" si="5"/>
        <v>215</v>
      </c>
      <c r="F53" s="4">
        <f t="shared" si="2"/>
        <v>3.836</v>
      </c>
      <c r="G53" s="4">
        <f aca="true" t="shared" si="7" ref="G53:G61">G52+F53</f>
        <v>197.59499999999997</v>
      </c>
      <c r="H53" s="4">
        <f t="shared" si="4"/>
        <v>0.9190465116279068</v>
      </c>
    </row>
    <row r="54" spans="1:8" ht="12.75">
      <c r="A54" s="9">
        <v>38202</v>
      </c>
      <c r="B54" s="11">
        <v>38202</v>
      </c>
      <c r="C54" s="10">
        <v>0.961</v>
      </c>
      <c r="D54" s="3">
        <f t="shared" si="0"/>
        <v>1</v>
      </c>
      <c r="E54" s="3">
        <f t="shared" si="5"/>
        <v>216</v>
      </c>
      <c r="F54" s="4">
        <f t="shared" si="2"/>
        <v>0.961</v>
      </c>
      <c r="G54" s="4">
        <f t="shared" si="7"/>
        <v>198.55599999999998</v>
      </c>
      <c r="H54" s="4">
        <f t="shared" si="4"/>
        <v>0.9192407407407407</v>
      </c>
    </row>
    <row r="55" spans="1:8" ht="12.75">
      <c r="A55" s="9">
        <v>38203</v>
      </c>
      <c r="B55" s="11">
        <v>38203</v>
      </c>
      <c r="C55" s="10">
        <v>0.963</v>
      </c>
      <c r="D55" s="3">
        <f t="shared" si="0"/>
        <v>1</v>
      </c>
      <c r="E55" s="3">
        <f t="shared" si="5"/>
        <v>217</v>
      </c>
      <c r="F55" s="4">
        <f t="shared" si="2"/>
        <v>0.963</v>
      </c>
      <c r="G55" s="4">
        <f t="shared" si="7"/>
        <v>199.51899999999998</v>
      </c>
      <c r="H55" s="4">
        <f t="shared" si="4"/>
        <v>0.919442396313364</v>
      </c>
    </row>
    <row r="56" spans="1:8" ht="12.75">
      <c r="A56" s="6">
        <v>38204</v>
      </c>
      <c r="B56" s="32">
        <v>38210</v>
      </c>
      <c r="C56" s="7">
        <v>0.967</v>
      </c>
      <c r="D56" s="3">
        <f aca="true" t="shared" si="8" ref="D56:D61">B$1:B$65536-A$1:A$65536+1</f>
        <v>7</v>
      </c>
      <c r="E56" s="3">
        <f aca="true" t="shared" si="9" ref="E56:E61">E55+D56</f>
        <v>224</v>
      </c>
      <c r="F56" s="4">
        <f aca="true" t="shared" si="10" ref="F56:F61">C$1:C$65536*D$1:D$65536</f>
        <v>6.769</v>
      </c>
      <c r="G56" s="4">
        <f t="shared" si="7"/>
        <v>206.28799999999998</v>
      </c>
      <c r="H56" s="33">
        <f aca="true" t="shared" si="11" ref="H56:H61">G$1:G$65536/E$1:E$65536</f>
        <v>0.9209285714285713</v>
      </c>
    </row>
    <row r="57" spans="1:8" ht="12.75">
      <c r="A57" s="6">
        <v>38211</v>
      </c>
      <c r="B57" s="6">
        <v>38216</v>
      </c>
      <c r="C57" s="7">
        <v>0.97</v>
      </c>
      <c r="D57" s="3">
        <f t="shared" si="8"/>
        <v>6</v>
      </c>
      <c r="E57" s="3">
        <f t="shared" si="9"/>
        <v>230</v>
      </c>
      <c r="F57" s="4">
        <f t="shared" si="10"/>
        <v>5.82</v>
      </c>
      <c r="G57" s="4">
        <f t="shared" si="7"/>
        <v>212.10799999999998</v>
      </c>
      <c r="H57" s="34">
        <f t="shared" si="11"/>
        <v>0.9222086956521738</v>
      </c>
    </row>
    <row r="58" spans="1:8" ht="12.75">
      <c r="A58" s="6">
        <v>38217</v>
      </c>
      <c r="B58" s="6">
        <v>38219</v>
      </c>
      <c r="C58" s="7">
        <v>0.973</v>
      </c>
      <c r="D58" s="3">
        <f t="shared" si="8"/>
        <v>3</v>
      </c>
      <c r="E58" s="3">
        <f t="shared" si="9"/>
        <v>233</v>
      </c>
      <c r="F58" s="4">
        <f t="shared" si="10"/>
        <v>2.919</v>
      </c>
      <c r="G58" s="4">
        <f t="shared" si="7"/>
        <v>215.027</v>
      </c>
      <c r="H58" s="34">
        <f t="shared" si="11"/>
        <v>0.922862660944206</v>
      </c>
    </row>
    <row r="59" spans="1:8" ht="12.75">
      <c r="A59" s="6">
        <v>38220</v>
      </c>
      <c r="B59" s="6">
        <v>38222</v>
      </c>
      <c r="C59" s="7">
        <v>0.976</v>
      </c>
      <c r="D59" s="3">
        <f t="shared" si="8"/>
        <v>3</v>
      </c>
      <c r="E59" s="3">
        <f t="shared" si="9"/>
        <v>236</v>
      </c>
      <c r="F59" s="4">
        <f t="shared" si="10"/>
        <v>2.928</v>
      </c>
      <c r="G59" s="4">
        <f t="shared" si="7"/>
        <v>217.95499999999998</v>
      </c>
      <c r="H59" s="34">
        <f t="shared" si="11"/>
        <v>0.9235381355932203</v>
      </c>
    </row>
    <row r="60" spans="1:8" ht="12.75">
      <c r="A60" s="6">
        <v>38223</v>
      </c>
      <c r="B60" s="6">
        <v>38223</v>
      </c>
      <c r="C60" s="7">
        <v>0.977</v>
      </c>
      <c r="D60" s="3">
        <f t="shared" si="8"/>
        <v>1</v>
      </c>
      <c r="E60" s="3">
        <f t="shared" si="9"/>
        <v>237</v>
      </c>
      <c r="F60" s="4">
        <f t="shared" si="10"/>
        <v>0.977</v>
      </c>
      <c r="G60" s="4">
        <f t="shared" si="7"/>
        <v>218.932</v>
      </c>
      <c r="H60" s="35">
        <f t="shared" si="11"/>
        <v>0.9237637130801687</v>
      </c>
    </row>
    <row r="61" spans="1:8" ht="12.75">
      <c r="A61" s="6">
        <v>38224</v>
      </c>
      <c r="B61" s="32">
        <v>38238</v>
      </c>
      <c r="C61" s="7">
        <v>0.979</v>
      </c>
      <c r="D61" s="3">
        <f t="shared" si="8"/>
        <v>15</v>
      </c>
      <c r="E61" s="3">
        <f t="shared" si="9"/>
        <v>252</v>
      </c>
      <c r="F61" s="4">
        <f t="shared" si="10"/>
        <v>14.685</v>
      </c>
      <c r="G61" s="5">
        <f t="shared" si="7"/>
        <v>233.617</v>
      </c>
      <c r="H61" s="34">
        <f t="shared" si="11"/>
        <v>0.9270515873015872</v>
      </c>
    </row>
    <row r="62" spans="1:8" ht="12.75">
      <c r="A62" s="6">
        <v>38239</v>
      </c>
      <c r="B62" s="32">
        <v>38243</v>
      </c>
      <c r="C62" s="14">
        <v>0.982</v>
      </c>
      <c r="D62" s="3">
        <f aca="true" t="shared" si="12" ref="D62:D67">B$1:B$65536-A$1:A$65536+1</f>
        <v>5</v>
      </c>
      <c r="E62" s="3">
        <f aca="true" t="shared" si="13" ref="E62:E67">E61+D62</f>
        <v>257</v>
      </c>
      <c r="F62" s="4">
        <f aca="true" t="shared" si="14" ref="F62:F67">C$1:C$65536*D$1:D$65536</f>
        <v>4.91</v>
      </c>
      <c r="G62" s="5">
        <f aca="true" t="shared" si="15" ref="G62:G67">G61+F62</f>
        <v>238.527</v>
      </c>
      <c r="H62" s="34">
        <f aca="true" t="shared" si="16" ref="H62:H67">G$1:G$65536/E$1:E$65536</f>
        <v>0.9281206225680934</v>
      </c>
    </row>
    <row r="63" spans="1:8" ht="12.75">
      <c r="A63" s="6">
        <v>38244</v>
      </c>
      <c r="B63" s="39">
        <v>38245</v>
      </c>
      <c r="C63" s="37">
        <v>0.984</v>
      </c>
      <c r="D63" s="1">
        <f t="shared" si="12"/>
        <v>2</v>
      </c>
      <c r="E63" s="3">
        <f t="shared" si="13"/>
        <v>259</v>
      </c>
      <c r="F63" s="4">
        <f t="shared" si="14"/>
        <v>1.968</v>
      </c>
      <c r="G63" s="5">
        <f t="shared" si="15"/>
        <v>240.49499999999998</v>
      </c>
      <c r="H63" s="35">
        <f t="shared" si="16"/>
        <v>0.9285521235521235</v>
      </c>
    </row>
    <row r="64" spans="1:8" ht="12.75">
      <c r="A64" s="12">
        <v>38246</v>
      </c>
      <c r="B64" s="32">
        <v>38250</v>
      </c>
      <c r="C64" s="38">
        <v>0.986</v>
      </c>
      <c r="D64" s="3">
        <f t="shared" si="12"/>
        <v>5</v>
      </c>
      <c r="E64" s="3">
        <f t="shared" si="13"/>
        <v>264</v>
      </c>
      <c r="F64" s="4">
        <f t="shared" si="14"/>
        <v>4.93</v>
      </c>
      <c r="G64" s="5">
        <f t="shared" si="15"/>
        <v>245.42499999999998</v>
      </c>
      <c r="H64" s="34">
        <f t="shared" si="16"/>
        <v>0.9296401515151514</v>
      </c>
    </row>
    <row r="65" spans="1:8" ht="12.75">
      <c r="A65" s="12">
        <v>38251</v>
      </c>
      <c r="B65" s="32">
        <v>38252</v>
      </c>
      <c r="C65" s="38">
        <v>0.99</v>
      </c>
      <c r="D65" s="3">
        <f t="shared" si="12"/>
        <v>2</v>
      </c>
      <c r="E65" s="3">
        <f t="shared" si="13"/>
        <v>266</v>
      </c>
      <c r="F65" s="4">
        <f t="shared" si="14"/>
        <v>1.98</v>
      </c>
      <c r="G65" s="5">
        <f t="shared" si="15"/>
        <v>247.40499999999997</v>
      </c>
      <c r="H65" s="34">
        <f t="shared" si="16"/>
        <v>0.9300939849624059</v>
      </c>
    </row>
    <row r="66" spans="1:8" ht="12.75">
      <c r="A66" s="12">
        <v>38253</v>
      </c>
      <c r="B66" s="32">
        <v>38253</v>
      </c>
      <c r="C66" s="38">
        <v>0.992</v>
      </c>
      <c r="D66" s="3">
        <f t="shared" si="12"/>
        <v>1</v>
      </c>
      <c r="E66" s="3">
        <f t="shared" si="13"/>
        <v>267</v>
      </c>
      <c r="F66" s="4">
        <f t="shared" si="14"/>
        <v>0.992</v>
      </c>
      <c r="G66" s="5">
        <f t="shared" si="15"/>
        <v>248.39699999999996</v>
      </c>
      <c r="H66" s="35">
        <f t="shared" si="16"/>
        <v>0.9303258426966291</v>
      </c>
    </row>
    <row r="67" spans="1:8" ht="12.75">
      <c r="A67" s="12">
        <v>38254</v>
      </c>
      <c r="B67" s="32">
        <v>38258</v>
      </c>
      <c r="C67" s="38">
        <v>0.997</v>
      </c>
      <c r="D67" s="3">
        <f t="shared" si="12"/>
        <v>5</v>
      </c>
      <c r="E67" s="3">
        <f t="shared" si="13"/>
        <v>272</v>
      </c>
      <c r="F67" s="4">
        <f t="shared" si="14"/>
        <v>4.985</v>
      </c>
      <c r="G67" s="5">
        <f t="shared" si="15"/>
        <v>253.38199999999998</v>
      </c>
      <c r="H67" s="34">
        <f t="shared" si="16"/>
        <v>0.9315514705882352</v>
      </c>
    </row>
    <row r="68" spans="1:8" ht="12.75">
      <c r="A68" s="12">
        <v>38259</v>
      </c>
      <c r="B68" s="32">
        <v>38259</v>
      </c>
      <c r="C68" s="38">
        <v>0.999</v>
      </c>
      <c r="D68" s="3">
        <f aca="true" t="shared" si="17" ref="D68:D74">B$1:B$65536-A$1:A$65536+1</f>
        <v>1</v>
      </c>
      <c r="E68" s="3">
        <f aca="true" t="shared" si="18" ref="E68:E73">E67+D68</f>
        <v>273</v>
      </c>
      <c r="F68" s="4">
        <f aca="true" t="shared" si="19" ref="F68:F73">C$1:C$65536*D$1:D$65536</f>
        <v>0.999</v>
      </c>
      <c r="G68" s="5">
        <f aca="true" t="shared" si="20" ref="G68:G73">G67+F68</f>
        <v>254.38099999999997</v>
      </c>
      <c r="H68" s="34">
        <f aca="true" t="shared" si="21" ref="H68:H73">G$1:G$65536/E$1:E$65536</f>
        <v>0.9317985347985347</v>
      </c>
    </row>
    <row r="69" spans="1:8" ht="12.75">
      <c r="A69" s="12">
        <v>38260</v>
      </c>
      <c r="B69" s="32">
        <v>38260</v>
      </c>
      <c r="C69" s="38">
        <v>1.001</v>
      </c>
      <c r="D69" s="3">
        <f t="shared" si="17"/>
        <v>1</v>
      </c>
      <c r="E69" s="3">
        <f t="shared" si="18"/>
        <v>274</v>
      </c>
      <c r="F69" s="4">
        <f t="shared" si="19"/>
        <v>1.001</v>
      </c>
      <c r="G69" s="5">
        <f t="shared" si="20"/>
        <v>255.38199999999998</v>
      </c>
      <c r="H69" s="34">
        <f t="shared" si="21"/>
        <v>0.9320510948905109</v>
      </c>
    </row>
    <row r="70" spans="1:8" ht="12.75">
      <c r="A70" s="12">
        <v>38261</v>
      </c>
      <c r="B70" s="6">
        <v>38261</v>
      </c>
      <c r="C70" s="38">
        <v>1.002</v>
      </c>
      <c r="D70" s="3">
        <f t="shared" si="17"/>
        <v>1</v>
      </c>
      <c r="E70" s="3">
        <f t="shared" si="18"/>
        <v>275</v>
      </c>
      <c r="F70" s="4">
        <f t="shared" si="19"/>
        <v>1.002</v>
      </c>
      <c r="G70" s="5">
        <f t="shared" si="20"/>
        <v>256.38399999999996</v>
      </c>
      <c r="H70" s="34">
        <f t="shared" si="21"/>
        <v>0.9323054545454544</v>
      </c>
    </row>
    <row r="71" spans="1:8" ht="12.75">
      <c r="A71" s="12">
        <v>38262</v>
      </c>
      <c r="B71" s="32">
        <v>38264</v>
      </c>
      <c r="C71" s="38">
        <v>1.004</v>
      </c>
      <c r="D71" s="3">
        <f t="shared" si="17"/>
        <v>3</v>
      </c>
      <c r="E71" s="3">
        <f t="shared" si="18"/>
        <v>278</v>
      </c>
      <c r="F71" s="4">
        <f t="shared" si="19"/>
        <v>3.012</v>
      </c>
      <c r="G71" s="5">
        <f t="shared" si="20"/>
        <v>259.39599999999996</v>
      </c>
      <c r="H71" s="34">
        <f t="shared" si="21"/>
        <v>0.9330791366906473</v>
      </c>
    </row>
    <row r="72" spans="1:8" ht="12.75">
      <c r="A72" s="12">
        <v>38265</v>
      </c>
      <c r="B72" s="39">
        <v>38265</v>
      </c>
      <c r="C72" s="38">
        <v>1.007</v>
      </c>
      <c r="D72" s="3">
        <f t="shared" si="17"/>
        <v>1</v>
      </c>
      <c r="E72" s="3">
        <f t="shared" si="18"/>
        <v>279</v>
      </c>
      <c r="F72" s="4">
        <f t="shared" si="19"/>
        <v>1.007</v>
      </c>
      <c r="G72" s="5">
        <f t="shared" si="20"/>
        <v>260.40299999999996</v>
      </c>
      <c r="H72" s="35">
        <f t="shared" si="21"/>
        <v>0.9333440860215052</v>
      </c>
    </row>
    <row r="73" spans="1:8" ht="12.75">
      <c r="A73" s="44">
        <v>38266</v>
      </c>
      <c r="B73" s="39">
        <v>38323</v>
      </c>
      <c r="C73" s="45">
        <v>1.008</v>
      </c>
      <c r="D73" s="1">
        <f t="shared" si="17"/>
        <v>58</v>
      </c>
      <c r="E73" s="1">
        <f t="shared" si="18"/>
        <v>337</v>
      </c>
      <c r="F73" s="46">
        <f t="shared" si="19"/>
        <v>58.464</v>
      </c>
      <c r="G73" s="47">
        <f t="shared" si="20"/>
        <v>318.86699999999996</v>
      </c>
      <c r="H73" s="34">
        <f t="shared" si="21"/>
        <v>0.9461928783382788</v>
      </c>
    </row>
    <row r="74" spans="1:8" ht="12.75">
      <c r="A74" s="12">
        <v>38324</v>
      </c>
      <c r="B74" s="39">
        <v>38355</v>
      </c>
      <c r="C74" s="38">
        <v>1.033</v>
      </c>
      <c r="D74" s="3">
        <f t="shared" si="17"/>
        <v>32</v>
      </c>
      <c r="E74" s="1">
        <f aca="true" t="shared" si="22" ref="E74:E79">E73+D74</f>
        <v>369</v>
      </c>
      <c r="F74" s="46">
        <f aca="true" t="shared" si="23" ref="F74:F79">C$1:C$65536*D$1:D$65536</f>
        <v>33.056</v>
      </c>
      <c r="G74" s="47">
        <f aca="true" t="shared" si="24" ref="G74:G79">G73+F74</f>
        <v>351.92299999999994</v>
      </c>
      <c r="H74" s="35">
        <f aca="true" t="shared" si="25" ref="H74:H79">G$1:G$65536/E$1:E$65536</f>
        <v>0.9537208672086719</v>
      </c>
    </row>
    <row r="75" spans="1:8" ht="12.75">
      <c r="A75" s="12">
        <v>38356</v>
      </c>
      <c r="B75" s="32">
        <v>38379</v>
      </c>
      <c r="C75" s="38">
        <v>1.018</v>
      </c>
      <c r="D75" s="3">
        <f aca="true" t="shared" si="26" ref="D75:D80">B$1:B$65536-A$1:A$65536+1</f>
        <v>24</v>
      </c>
      <c r="E75" s="1">
        <f t="shared" si="22"/>
        <v>393</v>
      </c>
      <c r="F75" s="46">
        <f t="shared" si="23"/>
        <v>24.432000000000002</v>
      </c>
      <c r="G75" s="47">
        <f t="shared" si="24"/>
        <v>376.35499999999996</v>
      </c>
      <c r="H75" s="35">
        <f t="shared" si="25"/>
        <v>0.9576463104325699</v>
      </c>
    </row>
    <row r="76" spans="1:8" ht="12.75">
      <c r="A76" s="6">
        <v>38380</v>
      </c>
      <c r="B76" s="48">
        <v>38415</v>
      </c>
      <c r="C76" s="14">
        <v>1.038</v>
      </c>
      <c r="D76" s="3">
        <f t="shared" si="26"/>
        <v>36</v>
      </c>
      <c r="E76" s="1">
        <f t="shared" si="22"/>
        <v>429</v>
      </c>
      <c r="F76" s="46">
        <f t="shared" si="23"/>
        <v>37.368</v>
      </c>
      <c r="G76" s="47">
        <f t="shared" si="24"/>
        <v>413.72299999999996</v>
      </c>
      <c r="H76" s="35">
        <f t="shared" si="25"/>
        <v>0.9643892773892773</v>
      </c>
    </row>
    <row r="77" spans="1:10" ht="12.75">
      <c r="A77" s="12">
        <v>38416</v>
      </c>
      <c r="B77" s="39">
        <v>38446</v>
      </c>
      <c r="C77" s="38">
        <v>1.088</v>
      </c>
      <c r="D77" s="3">
        <f t="shared" si="26"/>
        <v>31</v>
      </c>
      <c r="E77" s="1">
        <f t="shared" si="22"/>
        <v>460</v>
      </c>
      <c r="F77" s="46">
        <f t="shared" si="23"/>
        <v>33.728</v>
      </c>
      <c r="G77" s="47">
        <f t="shared" si="24"/>
        <v>447.45099999999996</v>
      </c>
      <c r="H77" s="35">
        <f t="shared" si="25"/>
        <v>0.9727195652173912</v>
      </c>
      <c r="J77" s="36"/>
    </row>
    <row r="78" spans="1:8" ht="12.75">
      <c r="A78" s="12">
        <v>38447</v>
      </c>
      <c r="B78" s="39">
        <v>38468</v>
      </c>
      <c r="C78" s="38">
        <v>1.138</v>
      </c>
      <c r="D78" s="3">
        <f t="shared" si="26"/>
        <v>22</v>
      </c>
      <c r="E78" s="1">
        <f t="shared" si="22"/>
        <v>482</v>
      </c>
      <c r="F78" s="46">
        <f t="shared" si="23"/>
        <v>25.035999999999998</v>
      </c>
      <c r="G78" s="47">
        <f t="shared" si="24"/>
        <v>472.48699999999997</v>
      </c>
      <c r="H78" s="35">
        <f t="shared" si="25"/>
        <v>0.9802634854771783</v>
      </c>
    </row>
    <row r="79" spans="1:8" ht="12.75">
      <c r="A79" s="12">
        <v>38469</v>
      </c>
      <c r="B79" s="39">
        <v>38475</v>
      </c>
      <c r="C79" s="38">
        <v>1.108</v>
      </c>
      <c r="D79" s="3">
        <f t="shared" si="26"/>
        <v>7</v>
      </c>
      <c r="E79" s="1">
        <f t="shared" si="22"/>
        <v>489</v>
      </c>
      <c r="F79" s="46">
        <f t="shared" si="23"/>
        <v>7.756</v>
      </c>
      <c r="G79" s="47">
        <f t="shared" si="24"/>
        <v>480.24299999999994</v>
      </c>
      <c r="H79" s="35">
        <f t="shared" si="25"/>
        <v>0.9820920245398772</v>
      </c>
    </row>
    <row r="80" spans="1:8" ht="12.75">
      <c r="A80" s="12">
        <v>38476</v>
      </c>
      <c r="B80" s="39">
        <v>38485</v>
      </c>
      <c r="C80" s="38">
        <v>1.088</v>
      </c>
      <c r="D80" s="3">
        <f t="shared" si="26"/>
        <v>10</v>
      </c>
      <c r="E80" s="1">
        <f aca="true" t="shared" si="27" ref="E80:E85">E79+D80</f>
        <v>499</v>
      </c>
      <c r="F80" s="46">
        <f aca="true" t="shared" si="28" ref="F80:F85">C$1:C$65536*D$1:D$65536</f>
        <v>10.88</v>
      </c>
      <c r="G80" s="47">
        <f aca="true" t="shared" si="29" ref="G80:G85">G79+F80</f>
        <v>491.12299999999993</v>
      </c>
      <c r="H80" s="35">
        <f aca="true" t="shared" si="30" ref="H80:H85">G$1:G$65536/E$1:E$65536</f>
        <v>0.9842144288577153</v>
      </c>
    </row>
    <row r="81" spans="1:8" ht="12.75">
      <c r="A81" s="12">
        <v>38486</v>
      </c>
      <c r="B81" s="32">
        <v>38508</v>
      </c>
      <c r="C81" s="38">
        <v>1.068</v>
      </c>
      <c r="D81" s="3">
        <f aca="true" t="shared" si="31" ref="D81:D86">B$1:B$65536-A$1:A$65536+1</f>
        <v>23</v>
      </c>
      <c r="E81" s="1">
        <f t="shared" si="27"/>
        <v>522</v>
      </c>
      <c r="F81" s="46">
        <f t="shared" si="28"/>
        <v>24.564</v>
      </c>
      <c r="G81" s="47">
        <f t="shared" si="29"/>
        <v>515.6869999999999</v>
      </c>
      <c r="H81" s="35">
        <f t="shared" si="30"/>
        <v>0.9879061302681991</v>
      </c>
    </row>
    <row r="82" spans="1:8" ht="12.75">
      <c r="A82" s="12">
        <v>38509</v>
      </c>
      <c r="B82" s="39">
        <v>38529</v>
      </c>
      <c r="C82" s="38">
        <v>1.118</v>
      </c>
      <c r="D82" s="3">
        <f t="shared" si="31"/>
        <v>21</v>
      </c>
      <c r="E82" s="1">
        <f t="shared" si="27"/>
        <v>543</v>
      </c>
      <c r="F82" s="46">
        <f t="shared" si="28"/>
        <v>23.478</v>
      </c>
      <c r="G82" s="47">
        <f t="shared" si="29"/>
        <v>539.1649999999998</v>
      </c>
      <c r="H82" s="35">
        <f t="shared" si="30"/>
        <v>0.9929373848987106</v>
      </c>
    </row>
    <row r="83" spans="1:8" ht="12.75">
      <c r="A83" s="12">
        <v>38530</v>
      </c>
      <c r="B83" s="39">
        <v>38574</v>
      </c>
      <c r="C83" s="38">
        <v>1.148</v>
      </c>
      <c r="D83" s="3">
        <f t="shared" si="31"/>
        <v>45</v>
      </c>
      <c r="E83" s="3">
        <f t="shared" si="27"/>
        <v>588</v>
      </c>
      <c r="F83" s="4">
        <f t="shared" si="28"/>
        <v>51.66</v>
      </c>
      <c r="G83" s="5">
        <f t="shared" si="29"/>
        <v>590.8249999999998</v>
      </c>
      <c r="H83" s="35">
        <f t="shared" si="30"/>
        <v>1.004804421768707</v>
      </c>
    </row>
    <row r="84" spans="1:10" ht="12.75">
      <c r="A84" s="12">
        <v>38575</v>
      </c>
      <c r="B84" s="39">
        <v>38600</v>
      </c>
      <c r="C84" s="38">
        <v>1.173</v>
      </c>
      <c r="D84" s="3">
        <f t="shared" si="31"/>
        <v>26</v>
      </c>
      <c r="E84" s="3">
        <f t="shared" si="27"/>
        <v>614</v>
      </c>
      <c r="F84" s="4">
        <f t="shared" si="28"/>
        <v>30.498</v>
      </c>
      <c r="G84" s="5">
        <f t="shared" si="29"/>
        <v>621.3229999999999</v>
      </c>
      <c r="H84" s="35">
        <f t="shared" si="30"/>
        <v>1.0119267100977196</v>
      </c>
      <c r="J84" s="36"/>
    </row>
    <row r="85" spans="1:8" ht="12.75">
      <c r="A85" s="12">
        <v>38601</v>
      </c>
      <c r="B85" s="39">
        <v>38608</v>
      </c>
      <c r="C85" s="38">
        <v>1.223</v>
      </c>
      <c r="D85" s="3">
        <f t="shared" si="31"/>
        <v>8</v>
      </c>
      <c r="E85" s="3">
        <f t="shared" si="27"/>
        <v>622</v>
      </c>
      <c r="F85" s="4">
        <f t="shared" si="28"/>
        <v>9.784</v>
      </c>
      <c r="G85" s="5">
        <f t="shared" si="29"/>
        <v>631.1069999999999</v>
      </c>
      <c r="H85" s="35">
        <f t="shared" si="30"/>
        <v>1.0146414790996783</v>
      </c>
    </row>
    <row r="86" spans="1:8" ht="12.75">
      <c r="A86" s="12">
        <v>38609</v>
      </c>
      <c r="B86" s="39">
        <v>38624</v>
      </c>
      <c r="C86" s="38">
        <v>1.193</v>
      </c>
      <c r="D86" s="3">
        <f t="shared" si="31"/>
        <v>16</v>
      </c>
      <c r="E86" s="3">
        <f aca="true" t="shared" si="32" ref="E86:E91">E85+D86</f>
        <v>638</v>
      </c>
      <c r="F86" s="4">
        <f aca="true" t="shared" si="33" ref="F86:F91">C$1:C$65536*D$1:D$65536</f>
        <v>19.088</v>
      </c>
      <c r="G86" s="5">
        <f aca="true" t="shared" si="34" ref="G86:G91">G85+F86</f>
        <v>650.1949999999998</v>
      </c>
      <c r="H86" s="35">
        <f aca="true" t="shared" si="35" ref="H86:H91">G$1:G$65536/E$1:E$65536</f>
        <v>1.0191144200626956</v>
      </c>
    </row>
    <row r="87" spans="1:8" ht="12.75">
      <c r="A87" s="12">
        <v>38625</v>
      </c>
      <c r="B87" s="39">
        <v>38642</v>
      </c>
      <c r="C87" s="38">
        <v>1.233</v>
      </c>
      <c r="D87" s="3">
        <f aca="true" t="shared" si="36" ref="D87:D92">B$1:B$65536-A$1:A$65536+1</f>
        <v>18</v>
      </c>
      <c r="E87" s="3">
        <f t="shared" si="32"/>
        <v>656</v>
      </c>
      <c r="F87" s="4">
        <f t="shared" si="33"/>
        <v>22.194000000000003</v>
      </c>
      <c r="G87" s="5">
        <f t="shared" si="34"/>
        <v>672.3889999999998</v>
      </c>
      <c r="H87" s="35">
        <f t="shared" si="35"/>
        <v>1.0249832317073166</v>
      </c>
    </row>
    <row r="88" spans="1:8" ht="12.75">
      <c r="A88" s="12">
        <v>38643</v>
      </c>
      <c r="B88" s="39">
        <v>38649</v>
      </c>
      <c r="C88" s="38">
        <v>1.223</v>
      </c>
      <c r="D88" s="3">
        <f t="shared" si="36"/>
        <v>7</v>
      </c>
      <c r="E88" s="3">
        <f t="shared" si="32"/>
        <v>663</v>
      </c>
      <c r="F88" s="4">
        <f t="shared" si="33"/>
        <v>8.561</v>
      </c>
      <c r="G88" s="5">
        <f t="shared" si="34"/>
        <v>680.9499999999998</v>
      </c>
      <c r="H88" s="35">
        <f t="shared" si="35"/>
        <v>1.0270739064856709</v>
      </c>
    </row>
    <row r="89" spans="1:8" ht="12.75">
      <c r="A89" s="12">
        <v>38650</v>
      </c>
      <c r="B89" s="39">
        <v>38663</v>
      </c>
      <c r="C89" s="38">
        <v>1.183</v>
      </c>
      <c r="D89" s="3">
        <f t="shared" si="36"/>
        <v>14</v>
      </c>
      <c r="E89" s="3">
        <f t="shared" si="32"/>
        <v>677</v>
      </c>
      <c r="F89" s="4">
        <f t="shared" si="33"/>
        <v>16.562</v>
      </c>
      <c r="G89" s="5">
        <f t="shared" si="34"/>
        <v>697.5119999999998</v>
      </c>
      <c r="H89" s="35">
        <f t="shared" si="35"/>
        <v>1.030298375184638</v>
      </c>
    </row>
    <row r="90" spans="1:8" ht="12.75">
      <c r="A90" s="12">
        <v>38664</v>
      </c>
      <c r="B90" s="39">
        <v>38670</v>
      </c>
      <c r="C90" s="38">
        <v>1.153</v>
      </c>
      <c r="D90" s="3">
        <f t="shared" si="36"/>
        <v>7</v>
      </c>
      <c r="E90" s="3">
        <f t="shared" si="32"/>
        <v>684</v>
      </c>
      <c r="F90" s="4">
        <f t="shared" si="33"/>
        <v>8.071</v>
      </c>
      <c r="G90" s="5">
        <f t="shared" si="34"/>
        <v>705.5829999999999</v>
      </c>
      <c r="H90" s="35">
        <f t="shared" si="35"/>
        <v>1.0315540935672514</v>
      </c>
    </row>
    <row r="91" spans="1:8" ht="12.75">
      <c r="A91" s="12">
        <v>38671</v>
      </c>
      <c r="B91" s="32">
        <v>38685</v>
      </c>
      <c r="C91" s="38">
        <v>1.133</v>
      </c>
      <c r="D91" s="3">
        <f t="shared" si="36"/>
        <v>15</v>
      </c>
      <c r="E91" s="3">
        <f t="shared" si="32"/>
        <v>699</v>
      </c>
      <c r="F91" s="4">
        <f t="shared" si="33"/>
        <v>16.995</v>
      </c>
      <c r="G91" s="5">
        <f t="shared" si="34"/>
        <v>722.5779999999999</v>
      </c>
      <c r="H91" s="35">
        <f t="shared" si="35"/>
        <v>1.03373104434907</v>
      </c>
    </row>
    <row r="92" spans="1:8" ht="12.75">
      <c r="A92" s="12">
        <v>38686</v>
      </c>
      <c r="B92" s="39">
        <v>38695</v>
      </c>
      <c r="C92" s="38">
        <v>1.123</v>
      </c>
      <c r="D92" s="3">
        <f t="shared" si="36"/>
        <v>10</v>
      </c>
      <c r="E92" s="3">
        <f aca="true" t="shared" si="37" ref="E92:E97">E91+D92</f>
        <v>709</v>
      </c>
      <c r="F92" s="4">
        <f aca="true" t="shared" si="38" ref="F92:F97">C$1:C$65536*D$1:D$65536</f>
        <v>11.23</v>
      </c>
      <c r="G92" s="5">
        <f aca="true" t="shared" si="39" ref="G92:G97">G91+F92</f>
        <v>733.8079999999999</v>
      </c>
      <c r="H92" s="35">
        <f aca="true" t="shared" si="40" ref="H92:H97">G$1:G$65536/E$1:E$65536</f>
        <v>1.034990126939351</v>
      </c>
    </row>
    <row r="93" spans="1:8" ht="12.75">
      <c r="A93" s="12">
        <v>38696</v>
      </c>
      <c r="B93" s="39">
        <v>38707</v>
      </c>
      <c r="C93" s="38">
        <v>1.143</v>
      </c>
      <c r="D93" s="3">
        <f aca="true" t="shared" si="41" ref="D93:D98">B$1:B$65536-A$1:A$65536+1</f>
        <v>12</v>
      </c>
      <c r="E93" s="3">
        <f t="shared" si="37"/>
        <v>721</v>
      </c>
      <c r="F93" s="4">
        <f t="shared" si="38"/>
        <v>13.716000000000001</v>
      </c>
      <c r="G93" s="5">
        <f t="shared" si="39"/>
        <v>747.5239999999999</v>
      </c>
      <c r="H93" s="35">
        <f t="shared" si="40"/>
        <v>1.036787794729542</v>
      </c>
    </row>
    <row r="94" spans="1:8" ht="12.75">
      <c r="A94" s="12">
        <v>38708</v>
      </c>
      <c r="B94" s="39">
        <v>38721</v>
      </c>
      <c r="C94" s="38">
        <v>1.133</v>
      </c>
      <c r="D94" s="3">
        <f t="shared" si="41"/>
        <v>14</v>
      </c>
      <c r="E94" s="3">
        <f t="shared" si="37"/>
        <v>735</v>
      </c>
      <c r="F94" s="4">
        <f t="shared" si="38"/>
        <v>15.862</v>
      </c>
      <c r="G94" s="5">
        <f t="shared" si="39"/>
        <v>763.3859999999999</v>
      </c>
      <c r="H94" s="35">
        <f t="shared" si="40"/>
        <v>1.038620408163265</v>
      </c>
    </row>
    <row r="95" spans="1:8" ht="12.75">
      <c r="A95" s="12">
        <v>38722</v>
      </c>
      <c r="B95" s="39">
        <v>38761</v>
      </c>
      <c r="C95" s="38">
        <v>1.173</v>
      </c>
      <c r="D95" s="3">
        <f t="shared" si="41"/>
        <v>40</v>
      </c>
      <c r="E95" s="3">
        <f t="shared" si="37"/>
        <v>775</v>
      </c>
      <c r="F95" s="4">
        <f t="shared" si="38"/>
        <v>46.92</v>
      </c>
      <c r="G95" s="5">
        <f t="shared" si="39"/>
        <v>810.3059999999998</v>
      </c>
      <c r="H95" s="35">
        <f t="shared" si="40"/>
        <v>1.045556129032258</v>
      </c>
    </row>
    <row r="96" spans="1:8" ht="12.75">
      <c r="A96" s="12">
        <v>38731</v>
      </c>
      <c r="B96" s="39">
        <v>38775</v>
      </c>
      <c r="C96" s="38">
        <v>1.153</v>
      </c>
      <c r="D96" s="3">
        <f t="shared" si="41"/>
        <v>45</v>
      </c>
      <c r="E96" s="3">
        <f t="shared" si="37"/>
        <v>820</v>
      </c>
      <c r="F96" s="4">
        <f t="shared" si="38"/>
        <v>51.885</v>
      </c>
      <c r="G96" s="5">
        <f t="shared" si="39"/>
        <v>862.1909999999998</v>
      </c>
      <c r="H96" s="35">
        <f t="shared" si="40"/>
        <v>1.05145243902439</v>
      </c>
    </row>
    <row r="97" spans="1:8" ht="12.75">
      <c r="A97" s="12">
        <v>38776</v>
      </c>
      <c r="B97" s="39">
        <v>38817</v>
      </c>
      <c r="C97" s="38">
        <v>1.183</v>
      </c>
      <c r="D97" s="3">
        <f t="shared" si="41"/>
        <v>42</v>
      </c>
      <c r="E97" s="3">
        <f t="shared" si="37"/>
        <v>862</v>
      </c>
      <c r="F97" s="4">
        <f t="shared" si="38"/>
        <v>49.686</v>
      </c>
      <c r="G97" s="5">
        <f t="shared" si="39"/>
        <v>911.8769999999998</v>
      </c>
      <c r="H97" s="35">
        <f t="shared" si="40"/>
        <v>1.0578619489559162</v>
      </c>
    </row>
    <row r="98" spans="1:8" ht="12.75">
      <c r="A98" s="12">
        <v>38818</v>
      </c>
      <c r="B98" s="39">
        <v>38825</v>
      </c>
      <c r="C98" s="38">
        <v>1.193</v>
      </c>
      <c r="D98" s="3">
        <f t="shared" si="41"/>
        <v>8</v>
      </c>
      <c r="E98" s="3">
        <f aca="true" t="shared" si="42" ref="E98:E103">E97+D98</f>
        <v>870</v>
      </c>
      <c r="F98" s="4">
        <f aca="true" t="shared" si="43" ref="F98:F103">C$1:C$65536*D$1:D$65536</f>
        <v>9.544</v>
      </c>
      <c r="G98" s="5">
        <f aca="true" t="shared" si="44" ref="G98:G103">G97+F98</f>
        <v>921.4209999999998</v>
      </c>
      <c r="H98" s="35">
        <f aca="true" t="shared" si="45" ref="H98:H103">G$1:G$65536/E$1:E$65536</f>
        <v>1.0591045977011493</v>
      </c>
    </row>
    <row r="99" spans="1:8" ht="12.75">
      <c r="A99" s="12">
        <v>38826</v>
      </c>
      <c r="B99" s="39">
        <v>38846</v>
      </c>
      <c r="C99" s="38">
        <v>1.223</v>
      </c>
      <c r="D99" s="3">
        <f aca="true" t="shared" si="46" ref="D99:D104">B$1:B$65536-A$1:A$65536+1</f>
        <v>21</v>
      </c>
      <c r="E99" s="3">
        <f t="shared" si="42"/>
        <v>891</v>
      </c>
      <c r="F99" s="4">
        <f t="shared" si="43"/>
        <v>25.683000000000003</v>
      </c>
      <c r="G99" s="5">
        <f t="shared" si="44"/>
        <v>947.1039999999998</v>
      </c>
      <c r="H99" s="35">
        <f t="shared" si="45"/>
        <v>1.0629674523007855</v>
      </c>
    </row>
    <row r="100" spans="1:8" ht="12.75">
      <c r="A100" s="12">
        <v>38847</v>
      </c>
      <c r="B100" s="39">
        <v>38905</v>
      </c>
      <c r="C100" s="38">
        <v>1.213</v>
      </c>
      <c r="D100" s="3">
        <f t="shared" si="46"/>
        <v>59</v>
      </c>
      <c r="E100" s="3">
        <f t="shared" si="42"/>
        <v>950</v>
      </c>
      <c r="F100" s="4">
        <f t="shared" si="43"/>
        <v>71.56700000000001</v>
      </c>
      <c r="G100" s="5">
        <f t="shared" si="44"/>
        <v>1018.6709999999998</v>
      </c>
      <c r="H100" s="35">
        <f t="shared" si="45"/>
        <v>1.0722852631578945</v>
      </c>
    </row>
    <row r="101" spans="1:8" ht="12.75">
      <c r="A101" s="12">
        <v>38906</v>
      </c>
      <c r="B101" s="39">
        <v>38959</v>
      </c>
      <c r="C101" s="38">
        <v>1.223</v>
      </c>
      <c r="D101" s="3">
        <f t="shared" si="46"/>
        <v>54</v>
      </c>
      <c r="E101" s="3">
        <f t="shared" si="42"/>
        <v>1004</v>
      </c>
      <c r="F101" s="4">
        <f t="shared" si="43"/>
        <v>66.042</v>
      </c>
      <c r="G101" s="5">
        <f t="shared" si="44"/>
        <v>1084.7129999999997</v>
      </c>
      <c r="H101" s="35">
        <f t="shared" si="45"/>
        <v>1.080391434262948</v>
      </c>
    </row>
    <row r="102" spans="1:8" ht="12.75">
      <c r="A102" s="12">
        <v>38960</v>
      </c>
      <c r="B102" s="39">
        <v>38966</v>
      </c>
      <c r="C102" s="38">
        <v>1.203</v>
      </c>
      <c r="D102" s="3">
        <f t="shared" si="46"/>
        <v>7</v>
      </c>
      <c r="E102" s="3">
        <f t="shared" si="42"/>
        <v>1011</v>
      </c>
      <c r="F102" s="4">
        <f t="shared" si="43"/>
        <v>8.421000000000001</v>
      </c>
      <c r="G102" s="5">
        <f t="shared" si="44"/>
        <v>1093.1339999999998</v>
      </c>
      <c r="H102" s="35">
        <f t="shared" si="45"/>
        <v>1.0812403560830859</v>
      </c>
    </row>
    <row r="103" spans="1:8" ht="12.75">
      <c r="A103" s="12">
        <v>38967</v>
      </c>
      <c r="B103" s="39">
        <v>38973</v>
      </c>
      <c r="C103" s="38">
        <v>1.193</v>
      </c>
      <c r="D103" s="3">
        <f t="shared" si="46"/>
        <v>7</v>
      </c>
      <c r="E103" s="3">
        <f t="shared" si="42"/>
        <v>1018</v>
      </c>
      <c r="F103" s="4">
        <f t="shared" si="43"/>
        <v>8.351</v>
      </c>
      <c r="G103" s="5">
        <f t="shared" si="44"/>
        <v>1101.485</v>
      </c>
      <c r="H103" s="35">
        <f t="shared" si="45"/>
        <v>1.08200884086444</v>
      </c>
    </row>
    <row r="104" spans="1:8" ht="12.75">
      <c r="A104" s="12">
        <v>38974</v>
      </c>
      <c r="B104" s="39">
        <v>38980</v>
      </c>
      <c r="C104" s="38">
        <v>1.173</v>
      </c>
      <c r="D104" s="3">
        <f t="shared" si="46"/>
        <v>7</v>
      </c>
      <c r="E104" s="3">
        <f>E103+D104</f>
        <v>1025</v>
      </c>
      <c r="F104" s="4">
        <f>C:C*D:D</f>
        <v>8.211</v>
      </c>
      <c r="G104" s="5">
        <f>G103+F104</f>
        <v>1109.696</v>
      </c>
      <c r="H104" s="35">
        <f>G:G/E:E</f>
        <v>1.082630243902439</v>
      </c>
    </row>
    <row r="105" spans="1:8" ht="13.5" thickBot="1">
      <c r="A105" s="12">
        <v>38981</v>
      </c>
      <c r="B105" s="39">
        <v>38994</v>
      </c>
      <c r="C105" s="38">
        <v>1.143</v>
      </c>
      <c r="D105" s="3">
        <f>B:B-A:A+1</f>
        <v>14</v>
      </c>
      <c r="E105" s="3">
        <f>E104+D105</f>
        <v>1039</v>
      </c>
      <c r="F105" s="4">
        <f>C:C*D:D</f>
        <v>16.002</v>
      </c>
      <c r="G105" s="5">
        <f>G104+F105</f>
        <v>1125.6979999999999</v>
      </c>
      <c r="H105" s="35">
        <f>G:G/E:E</f>
        <v>1.083443695861405</v>
      </c>
    </row>
    <row r="106" spans="1:8" ht="13.5" thickBot="1">
      <c r="A106" s="12">
        <v>38995</v>
      </c>
      <c r="B106" s="76">
        <v>39013</v>
      </c>
      <c r="C106" s="38">
        <v>1.133</v>
      </c>
      <c r="D106" s="3">
        <f>B:B-A:A+1</f>
        <v>19</v>
      </c>
      <c r="E106" s="3">
        <f>E105+D106</f>
        <v>1058</v>
      </c>
      <c r="F106" s="4">
        <f>C:C*D:D</f>
        <v>21.527</v>
      </c>
      <c r="G106" s="5">
        <f>G105+F106</f>
        <v>1147.225</v>
      </c>
      <c r="H106" s="74">
        <f>G:G/E:E</f>
        <v>1.0843336483931947</v>
      </c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28.140625" style="0" customWidth="1"/>
    <col min="2" max="2" width="21.28125" style="0" bestFit="1" customWidth="1"/>
    <col min="3" max="3" width="21.57421875" style="0" bestFit="1" customWidth="1"/>
    <col min="4" max="4" width="11.421875" style="0" customWidth="1"/>
    <col min="7" max="7" width="4.8515625" style="0" customWidth="1"/>
  </cols>
  <sheetData>
    <row r="1" spans="1:2" ht="23.25">
      <c r="A1" s="15"/>
      <c r="B1" s="16"/>
    </row>
    <row r="2" spans="1:2" ht="26.25">
      <c r="A2" s="17"/>
      <c r="B2" s="17"/>
    </row>
    <row r="3" spans="1:2" ht="25.5">
      <c r="A3" s="18"/>
      <c r="B3" s="19"/>
    </row>
    <row r="4" spans="1:2" ht="25.5">
      <c r="A4" s="18"/>
      <c r="B4" s="19"/>
    </row>
    <row r="5" spans="1:3" ht="26.25" thickBot="1">
      <c r="A5" s="20"/>
      <c r="B5" s="20"/>
      <c r="C5" s="21"/>
    </row>
    <row r="6" spans="1:4" ht="27" thickBot="1">
      <c r="A6" s="22" t="s">
        <v>18</v>
      </c>
      <c r="B6" s="40"/>
      <c r="C6" s="41"/>
      <c r="D6" s="42"/>
    </row>
    <row r="7" spans="1:2" ht="27" thickBot="1">
      <c r="A7" s="23"/>
      <c r="B7" s="75" t="s">
        <v>19</v>
      </c>
    </row>
    <row r="8" ht="13.5" thickBot="1"/>
    <row r="9" spans="1:3" ht="26.25">
      <c r="A9" s="24">
        <v>37987</v>
      </c>
      <c r="B9" s="24">
        <v>39013</v>
      </c>
      <c r="C9" s="25" t="s">
        <v>15</v>
      </c>
    </row>
    <row r="10" spans="1:7" ht="26.25">
      <c r="A10" s="26">
        <v>0.883</v>
      </c>
      <c r="B10" s="43">
        <v>1.133</v>
      </c>
      <c r="C10" s="27">
        <f>($B10-$A10)/$A10</f>
        <v>0.28312570781426954</v>
      </c>
      <c r="D10" s="29" t="s">
        <v>16</v>
      </c>
      <c r="E10" s="29"/>
      <c r="F10" s="29"/>
      <c r="G10" s="29"/>
    </row>
    <row r="11" spans="1:7" ht="24" customHeight="1">
      <c r="A11" s="26">
        <v>0.883</v>
      </c>
      <c r="B11" s="43">
        <v>1.084</v>
      </c>
      <c r="C11" s="27">
        <f>($B11-$A11)/$A11</f>
        <v>0.22763306908267278</v>
      </c>
      <c r="D11" s="29" t="s">
        <v>17</v>
      </c>
      <c r="E11" s="29"/>
      <c r="F11" s="29"/>
      <c r="G11" s="29"/>
    </row>
    <row r="12" ht="12.75">
      <c r="C12" s="2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SO.F.I.S.T.A.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FITA/CNA, CONFARTIGIANATO TRASPORTI, UNITAI, FAI, AN</dc:creator>
  <cp:keywords/>
  <dc:description/>
  <cp:lastModifiedBy>Conti Marina</cp:lastModifiedBy>
  <cp:lastPrinted>2006-10-26T12:27:06Z</cp:lastPrinted>
  <dcterms:created xsi:type="dcterms:W3CDTF">2004-08-04T11:49:02Z</dcterms:created>
  <dcterms:modified xsi:type="dcterms:W3CDTF">2006-11-02T11:32:33Z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-613081390</vt:i4>
  </property>
  <property fmtid="{D5CDD505-2E9C-101B-9397-08002B2CF9AE}" pid="3" name="_EmailSubject">
    <vt:lpwstr>materiale fita</vt:lpwstr>
  </property>
  <property fmtid="{D5CDD505-2E9C-101B-9397-08002B2CF9AE}" pid="4" name="_AuthorEmail">
    <vt:lpwstr>Balletti@er.cna.it</vt:lpwstr>
  </property>
  <property fmtid="{D5CDD505-2E9C-101B-9397-08002B2CF9AE}" pid="5" name="_AuthorEmailDisplayName">
    <vt:lpwstr>Balletti Valeria</vt:lpwstr>
  </property>
  <property fmtid="{D5CDD505-2E9C-101B-9397-08002B2CF9AE}" pid="6" name="_PreviousAdHocReviewCycleID">
    <vt:i4>1720346575</vt:i4>
  </property>
  <property fmtid="{D5CDD505-2E9C-101B-9397-08002B2CF9AE}" pid="7" name="_ReviewingToolsShownOnce">
    <vt:lpwstr/>
  </property>
</Properties>
</file>